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f790ee107fdbe5/Plocha/Data/"/>
    </mc:Choice>
  </mc:AlternateContent>
  <xr:revisionPtr revIDLastSave="590" documentId="8_{5B684C7F-A005-44C1-92EE-D98AD9BF11EA}" xr6:coauthVersionLast="47" xr6:coauthVersionMax="47" xr10:uidLastSave="{EFBDDABC-AD8F-415A-B39F-BADBCAA141EF}"/>
  <bookViews>
    <workbookView xWindow="-120" yWindow="-120" windowWidth="29040" windowHeight="16440" xr2:uid="{0B06D58B-DF3A-4EAC-B233-56349CAAAA38}"/>
  </bookViews>
  <sheets>
    <sheet name="SPC proces 1" sheetId="1" r:id="rId1"/>
    <sheet name="SPC proces 2" sheetId="3" r:id="rId2"/>
    <sheet name="SPC proces 3" sheetId="4" r:id="rId3"/>
    <sheet name="Tabulky pro SPC" sheetId="8" r:id="rId4"/>
    <sheet name="Test normality" sheetId="9" r:id="rId5"/>
    <sheet name="DOE" sheetId="5" r:id="rId6"/>
    <sheet name="Tabulky pro přejímk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1" i="9" l="1"/>
  <c r="I211" i="9"/>
  <c r="H211" i="9"/>
  <c r="G211" i="9"/>
  <c r="F211" i="9"/>
  <c r="E211" i="9"/>
  <c r="D211" i="9"/>
  <c r="J210" i="9"/>
  <c r="I210" i="9"/>
  <c r="H210" i="9"/>
  <c r="G210" i="9"/>
  <c r="F210" i="9"/>
  <c r="E210" i="9"/>
  <c r="D210" i="9"/>
  <c r="J209" i="9"/>
  <c r="I209" i="9"/>
  <c r="H209" i="9"/>
  <c r="G209" i="9"/>
  <c r="F209" i="9"/>
  <c r="E209" i="9"/>
  <c r="D209" i="9"/>
  <c r="J208" i="9"/>
  <c r="I208" i="9"/>
  <c r="H208" i="9"/>
  <c r="G208" i="9"/>
  <c r="F208" i="9"/>
  <c r="E208" i="9"/>
  <c r="D208" i="9"/>
  <c r="J207" i="9"/>
  <c r="I207" i="9"/>
  <c r="H207" i="9"/>
  <c r="G207" i="9"/>
  <c r="F207" i="9"/>
  <c r="E207" i="9"/>
  <c r="D207" i="9"/>
  <c r="J206" i="9"/>
  <c r="I206" i="9"/>
  <c r="H206" i="9"/>
  <c r="G206" i="9"/>
  <c r="F206" i="9"/>
  <c r="E206" i="9"/>
  <c r="D206" i="9"/>
  <c r="J205" i="9"/>
  <c r="I205" i="9"/>
  <c r="H205" i="9"/>
  <c r="G205" i="9"/>
  <c r="F205" i="9"/>
  <c r="E205" i="9"/>
  <c r="D205" i="9"/>
  <c r="J204" i="9"/>
  <c r="I204" i="9"/>
  <c r="H204" i="9"/>
  <c r="G204" i="9"/>
  <c r="F204" i="9"/>
  <c r="E204" i="9"/>
  <c r="D204" i="9"/>
  <c r="J203" i="9"/>
  <c r="I203" i="9"/>
  <c r="H203" i="9"/>
  <c r="G203" i="9"/>
  <c r="F203" i="9"/>
  <c r="E203" i="9"/>
  <c r="D203" i="9"/>
  <c r="J202" i="9"/>
  <c r="I202" i="9"/>
  <c r="H202" i="9"/>
  <c r="G202" i="9"/>
  <c r="F202" i="9"/>
  <c r="E202" i="9"/>
  <c r="D202" i="9"/>
  <c r="J201" i="9"/>
  <c r="I201" i="9"/>
  <c r="H201" i="9"/>
  <c r="G201" i="9"/>
  <c r="F201" i="9"/>
  <c r="E201" i="9"/>
  <c r="D201" i="9"/>
  <c r="J200" i="9"/>
  <c r="I200" i="9"/>
  <c r="H200" i="9"/>
  <c r="G200" i="9"/>
  <c r="F200" i="9"/>
  <c r="E200" i="9"/>
  <c r="D200" i="9"/>
  <c r="J199" i="9"/>
  <c r="I199" i="9"/>
  <c r="H199" i="9"/>
  <c r="G199" i="9"/>
  <c r="F199" i="9"/>
  <c r="E199" i="9"/>
  <c r="D199" i="9"/>
  <c r="J198" i="9"/>
  <c r="I198" i="9"/>
  <c r="H198" i="9"/>
  <c r="G198" i="9"/>
  <c r="F198" i="9"/>
  <c r="E198" i="9"/>
  <c r="D198" i="9"/>
  <c r="J197" i="9"/>
  <c r="I197" i="9"/>
  <c r="H197" i="9"/>
  <c r="G197" i="9"/>
  <c r="F197" i="9"/>
  <c r="E197" i="9"/>
  <c r="D197" i="9"/>
  <c r="J196" i="9"/>
  <c r="I196" i="9"/>
  <c r="H196" i="9"/>
  <c r="G196" i="9"/>
  <c r="F196" i="9"/>
  <c r="E196" i="9"/>
  <c r="D196" i="9"/>
  <c r="J195" i="9"/>
  <c r="I195" i="9"/>
  <c r="H195" i="9"/>
  <c r="G195" i="9"/>
  <c r="F195" i="9"/>
  <c r="E195" i="9"/>
  <c r="D195" i="9"/>
  <c r="J194" i="9"/>
  <c r="I194" i="9"/>
  <c r="H194" i="9"/>
  <c r="G194" i="9"/>
  <c r="F194" i="9"/>
  <c r="E194" i="9"/>
  <c r="D194" i="9"/>
  <c r="J193" i="9"/>
  <c r="I193" i="9"/>
  <c r="H193" i="9"/>
  <c r="G193" i="9"/>
  <c r="F193" i="9"/>
  <c r="E193" i="9"/>
  <c r="D193" i="9"/>
  <c r="J192" i="9"/>
  <c r="I192" i="9"/>
  <c r="H192" i="9"/>
  <c r="G192" i="9"/>
  <c r="F192" i="9"/>
  <c r="E192" i="9"/>
  <c r="D192" i="9"/>
  <c r="J191" i="9"/>
  <c r="I191" i="9"/>
  <c r="H191" i="9"/>
  <c r="G191" i="9"/>
  <c r="F191" i="9"/>
  <c r="E191" i="9"/>
  <c r="D191" i="9"/>
  <c r="J190" i="9"/>
  <c r="I190" i="9"/>
  <c r="H190" i="9"/>
  <c r="G190" i="9"/>
  <c r="F190" i="9"/>
  <c r="E190" i="9"/>
  <c r="D190" i="9"/>
  <c r="J189" i="9"/>
  <c r="I189" i="9"/>
  <c r="H189" i="9"/>
  <c r="G189" i="9"/>
  <c r="F189" i="9"/>
  <c r="E189" i="9"/>
  <c r="D189" i="9"/>
  <c r="J188" i="9"/>
  <c r="I188" i="9"/>
  <c r="H188" i="9"/>
  <c r="G188" i="9"/>
  <c r="F188" i="9"/>
  <c r="E188" i="9"/>
  <c r="D188" i="9"/>
  <c r="J187" i="9"/>
  <c r="I187" i="9"/>
  <c r="H187" i="9"/>
  <c r="G187" i="9"/>
  <c r="F187" i="9"/>
  <c r="E187" i="9"/>
  <c r="D187" i="9"/>
  <c r="J186" i="9"/>
  <c r="I186" i="9"/>
  <c r="H186" i="9"/>
  <c r="G186" i="9"/>
  <c r="F186" i="9"/>
  <c r="E186" i="9"/>
  <c r="D186" i="9"/>
  <c r="J185" i="9"/>
  <c r="I185" i="9"/>
  <c r="H185" i="9"/>
  <c r="G185" i="9"/>
  <c r="F185" i="9"/>
  <c r="E185" i="9"/>
  <c r="D185" i="9"/>
  <c r="J184" i="9"/>
  <c r="I184" i="9"/>
  <c r="H184" i="9"/>
  <c r="G184" i="9"/>
  <c r="F184" i="9"/>
  <c r="E184" i="9"/>
  <c r="D184" i="9"/>
  <c r="J183" i="9"/>
  <c r="I183" i="9"/>
  <c r="H183" i="9"/>
  <c r="G183" i="9"/>
  <c r="F183" i="9"/>
  <c r="E183" i="9"/>
  <c r="D183" i="9"/>
  <c r="J182" i="9"/>
  <c r="I182" i="9"/>
  <c r="H182" i="9"/>
  <c r="G182" i="9"/>
  <c r="F182" i="9"/>
  <c r="E182" i="9"/>
  <c r="D182" i="9"/>
  <c r="J181" i="9"/>
  <c r="I181" i="9"/>
  <c r="H181" i="9"/>
  <c r="G181" i="9"/>
  <c r="F181" i="9"/>
  <c r="E181" i="9"/>
  <c r="D181" i="9"/>
  <c r="J180" i="9"/>
  <c r="I180" i="9"/>
  <c r="H180" i="9"/>
  <c r="G180" i="9"/>
  <c r="F180" i="9"/>
  <c r="E180" i="9"/>
  <c r="D180" i="9"/>
  <c r="J179" i="9"/>
  <c r="I179" i="9"/>
  <c r="H179" i="9"/>
  <c r="G179" i="9"/>
  <c r="F179" i="9"/>
  <c r="E179" i="9"/>
  <c r="D179" i="9"/>
  <c r="J178" i="9"/>
  <c r="I178" i="9"/>
  <c r="H178" i="9"/>
  <c r="G178" i="9"/>
  <c r="F178" i="9"/>
  <c r="E178" i="9"/>
  <c r="D178" i="9"/>
  <c r="J177" i="9"/>
  <c r="I177" i="9"/>
  <c r="H177" i="9"/>
  <c r="G177" i="9"/>
  <c r="F177" i="9"/>
  <c r="E177" i="9"/>
  <c r="D177" i="9"/>
  <c r="J176" i="9"/>
  <c r="I176" i="9"/>
  <c r="H176" i="9"/>
  <c r="G176" i="9"/>
  <c r="F176" i="9"/>
  <c r="E176" i="9"/>
  <c r="D176" i="9"/>
  <c r="J175" i="9"/>
  <c r="I175" i="9"/>
  <c r="H175" i="9"/>
  <c r="G175" i="9"/>
  <c r="F175" i="9"/>
  <c r="E175" i="9"/>
  <c r="D175" i="9"/>
  <c r="J174" i="9"/>
  <c r="I174" i="9"/>
  <c r="H174" i="9"/>
  <c r="G174" i="9"/>
  <c r="F174" i="9"/>
  <c r="E174" i="9"/>
  <c r="D174" i="9"/>
  <c r="J173" i="9"/>
  <c r="I173" i="9"/>
  <c r="H173" i="9"/>
  <c r="G173" i="9"/>
  <c r="F173" i="9"/>
  <c r="E173" i="9"/>
  <c r="D173" i="9"/>
  <c r="J172" i="9"/>
  <c r="I172" i="9"/>
  <c r="H172" i="9"/>
  <c r="G172" i="9"/>
  <c r="F172" i="9"/>
  <c r="E172" i="9"/>
  <c r="D172" i="9"/>
  <c r="J171" i="9"/>
  <c r="I171" i="9"/>
  <c r="H171" i="9"/>
  <c r="G171" i="9"/>
  <c r="F171" i="9"/>
  <c r="E171" i="9"/>
  <c r="D171" i="9"/>
  <c r="J170" i="9"/>
  <c r="I170" i="9"/>
  <c r="H170" i="9"/>
  <c r="G170" i="9"/>
  <c r="F170" i="9"/>
  <c r="E170" i="9"/>
  <c r="D170" i="9"/>
  <c r="J169" i="9"/>
  <c r="I169" i="9"/>
  <c r="H169" i="9"/>
  <c r="G169" i="9"/>
  <c r="F169" i="9"/>
  <c r="E169" i="9"/>
  <c r="D169" i="9"/>
  <c r="J168" i="9"/>
  <c r="I168" i="9"/>
  <c r="H168" i="9"/>
  <c r="G168" i="9"/>
  <c r="F168" i="9"/>
  <c r="E168" i="9"/>
  <c r="D168" i="9"/>
  <c r="J167" i="9"/>
  <c r="I167" i="9"/>
  <c r="H167" i="9"/>
  <c r="G167" i="9"/>
  <c r="F167" i="9"/>
  <c r="E167" i="9"/>
  <c r="D167" i="9"/>
  <c r="J166" i="9"/>
  <c r="I166" i="9"/>
  <c r="H166" i="9"/>
  <c r="G166" i="9"/>
  <c r="F166" i="9"/>
  <c r="E166" i="9"/>
  <c r="D166" i="9"/>
  <c r="J165" i="9"/>
  <c r="I165" i="9"/>
  <c r="H165" i="9"/>
  <c r="G165" i="9"/>
  <c r="F165" i="9"/>
  <c r="E165" i="9"/>
  <c r="D165" i="9"/>
  <c r="J164" i="9"/>
  <c r="I164" i="9"/>
  <c r="H164" i="9"/>
  <c r="G164" i="9"/>
  <c r="F164" i="9"/>
  <c r="E164" i="9"/>
  <c r="D164" i="9"/>
  <c r="J163" i="9"/>
  <c r="I163" i="9"/>
  <c r="H163" i="9"/>
  <c r="G163" i="9"/>
  <c r="F163" i="9"/>
  <c r="E163" i="9"/>
  <c r="D163" i="9"/>
  <c r="J162" i="9"/>
  <c r="I162" i="9"/>
  <c r="H162" i="9"/>
  <c r="G162" i="9"/>
  <c r="F162" i="9"/>
  <c r="E162" i="9"/>
  <c r="D162" i="9"/>
  <c r="J161" i="9"/>
  <c r="I161" i="9"/>
  <c r="H161" i="9"/>
  <c r="G161" i="9"/>
  <c r="F161" i="9"/>
  <c r="E161" i="9"/>
  <c r="D161" i="9"/>
  <c r="J160" i="9"/>
  <c r="I160" i="9"/>
  <c r="H160" i="9"/>
  <c r="G160" i="9"/>
  <c r="F160" i="9"/>
  <c r="E160" i="9"/>
  <c r="D160" i="9"/>
  <c r="J159" i="9"/>
  <c r="I159" i="9"/>
  <c r="H159" i="9"/>
  <c r="G159" i="9"/>
  <c r="F159" i="9"/>
  <c r="E159" i="9"/>
  <c r="D159" i="9"/>
  <c r="J158" i="9"/>
  <c r="I158" i="9"/>
  <c r="H158" i="9"/>
  <c r="G158" i="9"/>
  <c r="F158" i="9"/>
  <c r="E158" i="9"/>
  <c r="D158" i="9"/>
  <c r="J157" i="9"/>
  <c r="I157" i="9"/>
  <c r="H157" i="9"/>
  <c r="G157" i="9"/>
  <c r="F157" i="9"/>
  <c r="E157" i="9"/>
  <c r="D157" i="9"/>
  <c r="J156" i="9"/>
  <c r="I156" i="9"/>
  <c r="H156" i="9"/>
  <c r="G156" i="9"/>
  <c r="F156" i="9"/>
  <c r="E156" i="9"/>
  <c r="D156" i="9"/>
  <c r="J155" i="9"/>
  <c r="I155" i="9"/>
  <c r="H155" i="9"/>
  <c r="G155" i="9"/>
  <c r="F155" i="9"/>
  <c r="E155" i="9"/>
  <c r="D155" i="9"/>
  <c r="J154" i="9"/>
  <c r="I154" i="9"/>
  <c r="H154" i="9"/>
  <c r="G154" i="9"/>
  <c r="F154" i="9"/>
  <c r="E154" i="9"/>
  <c r="D154" i="9"/>
  <c r="J153" i="9"/>
  <c r="I153" i="9"/>
  <c r="H153" i="9"/>
  <c r="G153" i="9"/>
  <c r="F153" i="9"/>
  <c r="E153" i="9"/>
  <c r="D153" i="9"/>
  <c r="J152" i="9"/>
  <c r="I152" i="9"/>
  <c r="H152" i="9"/>
  <c r="G152" i="9"/>
  <c r="F152" i="9"/>
  <c r="E152" i="9"/>
  <c r="D152" i="9"/>
  <c r="J151" i="9"/>
  <c r="I151" i="9"/>
  <c r="H151" i="9"/>
  <c r="G151" i="9"/>
  <c r="F151" i="9"/>
  <c r="E151" i="9"/>
  <c r="D151" i="9"/>
  <c r="J150" i="9"/>
  <c r="I150" i="9"/>
  <c r="H150" i="9"/>
  <c r="G150" i="9"/>
  <c r="F150" i="9"/>
  <c r="E150" i="9"/>
  <c r="D150" i="9"/>
  <c r="J149" i="9"/>
  <c r="I149" i="9"/>
  <c r="H149" i="9"/>
  <c r="G149" i="9"/>
  <c r="F149" i="9"/>
  <c r="E149" i="9"/>
  <c r="D149" i="9"/>
  <c r="J148" i="9"/>
  <c r="I148" i="9"/>
  <c r="H148" i="9"/>
  <c r="G148" i="9"/>
  <c r="F148" i="9"/>
  <c r="E148" i="9"/>
  <c r="D148" i="9"/>
  <c r="J147" i="9"/>
  <c r="I147" i="9"/>
  <c r="H147" i="9"/>
  <c r="G147" i="9"/>
  <c r="F147" i="9"/>
  <c r="E147" i="9"/>
  <c r="D147" i="9"/>
  <c r="J146" i="9"/>
  <c r="I146" i="9"/>
  <c r="H146" i="9"/>
  <c r="G146" i="9"/>
  <c r="F146" i="9"/>
  <c r="E146" i="9"/>
  <c r="D146" i="9"/>
  <c r="J145" i="9"/>
  <c r="I145" i="9"/>
  <c r="H145" i="9"/>
  <c r="G145" i="9"/>
  <c r="F145" i="9"/>
  <c r="E145" i="9"/>
  <c r="D145" i="9"/>
  <c r="J144" i="9"/>
  <c r="I144" i="9"/>
  <c r="H144" i="9"/>
  <c r="G144" i="9"/>
  <c r="F144" i="9"/>
  <c r="E144" i="9"/>
  <c r="D144" i="9"/>
  <c r="J143" i="9"/>
  <c r="I143" i="9"/>
  <c r="H143" i="9"/>
  <c r="G143" i="9"/>
  <c r="F143" i="9"/>
  <c r="E143" i="9"/>
  <c r="D143" i="9"/>
  <c r="J142" i="9"/>
  <c r="I142" i="9"/>
  <c r="H142" i="9"/>
  <c r="G142" i="9"/>
  <c r="F142" i="9"/>
  <c r="E142" i="9"/>
  <c r="D142" i="9"/>
  <c r="J141" i="9"/>
  <c r="I141" i="9"/>
  <c r="H141" i="9"/>
  <c r="G141" i="9"/>
  <c r="F141" i="9"/>
  <c r="E141" i="9"/>
  <c r="D141" i="9"/>
  <c r="J140" i="9"/>
  <c r="I140" i="9"/>
  <c r="H140" i="9"/>
  <c r="G140" i="9"/>
  <c r="F140" i="9"/>
  <c r="E140" i="9"/>
  <c r="D140" i="9"/>
  <c r="J139" i="9"/>
  <c r="I139" i="9"/>
  <c r="H139" i="9"/>
  <c r="G139" i="9"/>
  <c r="F139" i="9"/>
  <c r="E139" i="9"/>
  <c r="D139" i="9"/>
  <c r="J138" i="9"/>
  <c r="I138" i="9"/>
  <c r="H138" i="9"/>
  <c r="G138" i="9"/>
  <c r="F138" i="9"/>
  <c r="E138" i="9"/>
  <c r="D138" i="9"/>
  <c r="J137" i="9"/>
  <c r="I137" i="9"/>
  <c r="H137" i="9"/>
  <c r="G137" i="9"/>
  <c r="F137" i="9"/>
  <c r="E137" i="9"/>
  <c r="D137" i="9"/>
  <c r="J136" i="9"/>
  <c r="I136" i="9"/>
  <c r="H136" i="9"/>
  <c r="G136" i="9"/>
  <c r="F136" i="9"/>
  <c r="E136" i="9"/>
  <c r="D136" i="9"/>
  <c r="J135" i="9"/>
  <c r="I135" i="9"/>
  <c r="H135" i="9"/>
  <c r="G135" i="9"/>
  <c r="F135" i="9"/>
  <c r="E135" i="9"/>
  <c r="D135" i="9"/>
  <c r="J134" i="9"/>
  <c r="I134" i="9"/>
  <c r="H134" i="9"/>
  <c r="G134" i="9"/>
  <c r="F134" i="9"/>
  <c r="E134" i="9"/>
  <c r="D134" i="9"/>
  <c r="J133" i="9"/>
  <c r="I133" i="9"/>
  <c r="H133" i="9"/>
  <c r="G133" i="9"/>
  <c r="F133" i="9"/>
  <c r="E133" i="9"/>
  <c r="D133" i="9"/>
  <c r="J132" i="9"/>
  <c r="I132" i="9"/>
  <c r="H132" i="9"/>
  <c r="G132" i="9"/>
  <c r="F132" i="9"/>
  <c r="E132" i="9"/>
  <c r="D132" i="9"/>
  <c r="J131" i="9"/>
  <c r="I131" i="9"/>
  <c r="H131" i="9"/>
  <c r="G131" i="9"/>
  <c r="F131" i="9"/>
  <c r="E131" i="9"/>
  <c r="D131" i="9"/>
  <c r="J130" i="9"/>
  <c r="I130" i="9"/>
  <c r="H130" i="9"/>
  <c r="G130" i="9"/>
  <c r="F130" i="9"/>
  <c r="E130" i="9"/>
  <c r="D130" i="9"/>
  <c r="J129" i="9"/>
  <c r="I129" i="9"/>
  <c r="H129" i="9"/>
  <c r="G129" i="9"/>
  <c r="F129" i="9"/>
  <c r="E129" i="9"/>
  <c r="D129" i="9"/>
  <c r="J128" i="9"/>
  <c r="I128" i="9"/>
  <c r="H128" i="9"/>
  <c r="G128" i="9"/>
  <c r="F128" i="9"/>
  <c r="E128" i="9"/>
  <c r="D128" i="9"/>
  <c r="J127" i="9"/>
  <c r="I127" i="9"/>
  <c r="H127" i="9"/>
  <c r="G127" i="9"/>
  <c r="F127" i="9"/>
  <c r="E127" i="9"/>
  <c r="D127" i="9"/>
  <c r="J126" i="9"/>
  <c r="I126" i="9"/>
  <c r="H126" i="9"/>
  <c r="G126" i="9"/>
  <c r="F126" i="9"/>
  <c r="E126" i="9"/>
  <c r="D126" i="9"/>
  <c r="J125" i="9"/>
  <c r="I125" i="9"/>
  <c r="H125" i="9"/>
  <c r="G125" i="9"/>
  <c r="F125" i="9"/>
  <c r="E125" i="9"/>
  <c r="D125" i="9"/>
  <c r="J124" i="9"/>
  <c r="I124" i="9"/>
  <c r="H124" i="9"/>
  <c r="G124" i="9"/>
  <c r="F124" i="9"/>
  <c r="E124" i="9"/>
  <c r="D124" i="9"/>
  <c r="J123" i="9"/>
  <c r="I123" i="9"/>
  <c r="H123" i="9"/>
  <c r="G123" i="9"/>
  <c r="F123" i="9"/>
  <c r="E123" i="9"/>
  <c r="D123" i="9"/>
  <c r="J122" i="9"/>
  <c r="I122" i="9"/>
  <c r="H122" i="9"/>
  <c r="G122" i="9"/>
  <c r="F122" i="9"/>
  <c r="E122" i="9"/>
  <c r="D122" i="9"/>
  <c r="B4" i="9"/>
  <c r="D3" i="9"/>
  <c r="E3" i="9" s="1"/>
  <c r="F3" i="9" s="1"/>
  <c r="G3" i="9" s="1"/>
  <c r="B3" i="9"/>
  <c r="E2" i="9"/>
  <c r="F2" i="9" s="1"/>
  <c r="D2" i="9"/>
  <c r="B2" i="9"/>
  <c r="K6" i="8"/>
  <c r="K4" i="9" l="1"/>
  <c r="G2" i="9"/>
  <c r="J2" i="9"/>
  <c r="D4" i="9"/>
  <c r="K2" i="9"/>
  <c r="J3" i="9"/>
  <c r="K3" i="9"/>
  <c r="J4" i="9" l="1"/>
  <c r="D5" i="9"/>
  <c r="E4" i="9"/>
  <c r="F4" i="9" s="1"/>
  <c r="G4" i="9" s="1"/>
  <c r="J5" i="9" l="1"/>
  <c r="E5" i="9"/>
  <c r="F5" i="9" s="1"/>
  <c r="G5" i="9" s="1"/>
  <c r="D6" i="9"/>
  <c r="J6" i="9" l="1"/>
  <c r="E6" i="9"/>
  <c r="F6" i="9" s="1"/>
  <c r="G6" i="9" s="1"/>
  <c r="D7" i="9"/>
  <c r="J7" i="9" l="1"/>
  <c r="E7" i="9"/>
  <c r="F7" i="9" s="1"/>
  <c r="G7" i="9" s="1"/>
  <c r="D8" i="9"/>
  <c r="J8" i="9" l="1"/>
  <c r="E8" i="9"/>
  <c r="F8" i="9" s="1"/>
  <c r="G8" i="9" s="1"/>
  <c r="D9" i="9"/>
  <c r="J9" i="9" l="1"/>
  <c r="D10" i="9"/>
  <c r="E9" i="9"/>
  <c r="F9" i="9" s="1"/>
  <c r="G9" i="9" s="1"/>
  <c r="J10" i="9" l="1"/>
  <c r="D11" i="9"/>
  <c r="E10" i="9"/>
  <c r="F10" i="9" s="1"/>
  <c r="G10" i="9" s="1"/>
  <c r="J11" i="9" l="1"/>
  <c r="D12" i="9"/>
  <c r="E11" i="9"/>
  <c r="F11" i="9" s="1"/>
  <c r="G11" i="9" s="1"/>
  <c r="J12" i="9" l="1"/>
  <c r="D13" i="9"/>
  <c r="E12" i="9"/>
  <c r="F12" i="9" s="1"/>
  <c r="G12" i="9" s="1"/>
  <c r="D14" i="9" l="1"/>
  <c r="J13" i="9"/>
  <c r="E13" i="9"/>
  <c r="F13" i="9" s="1"/>
  <c r="G13" i="9" s="1"/>
  <c r="J14" i="9" l="1"/>
  <c r="E14" i="9"/>
  <c r="F14" i="9" s="1"/>
  <c r="G14" i="9" s="1"/>
  <c r="D15" i="9"/>
  <c r="E15" i="9" l="1"/>
  <c r="F15" i="9" s="1"/>
  <c r="G15" i="9" s="1"/>
  <c r="D16" i="9"/>
  <c r="J15" i="9"/>
  <c r="J16" i="9" l="1"/>
  <c r="D17" i="9"/>
  <c r="E16" i="9"/>
  <c r="F16" i="9" s="1"/>
  <c r="G16" i="9" s="1"/>
  <c r="D18" i="9" l="1"/>
  <c r="J17" i="9"/>
  <c r="E17" i="9"/>
  <c r="F17" i="9" s="1"/>
  <c r="G17" i="9" s="1"/>
  <c r="J18" i="9" l="1"/>
  <c r="E18" i="9"/>
  <c r="F18" i="9" s="1"/>
  <c r="G18" i="9" s="1"/>
  <c r="D19" i="9"/>
  <c r="E19" i="9" l="1"/>
  <c r="F19" i="9" s="1"/>
  <c r="G19" i="9" s="1"/>
  <c r="D20" i="9"/>
  <c r="J19" i="9"/>
  <c r="J20" i="9" l="1"/>
  <c r="D21" i="9"/>
  <c r="E20" i="9"/>
  <c r="F20" i="9" s="1"/>
  <c r="G20" i="9" s="1"/>
  <c r="D22" i="9" l="1"/>
  <c r="J21" i="9"/>
  <c r="E21" i="9"/>
  <c r="F21" i="9" s="1"/>
  <c r="G21" i="9" s="1"/>
  <c r="D23" i="9" l="1"/>
  <c r="J22" i="9"/>
  <c r="E22" i="9"/>
  <c r="F22" i="9" s="1"/>
  <c r="G22" i="9" s="1"/>
  <c r="E23" i="9" l="1"/>
  <c r="F23" i="9" s="1"/>
  <c r="G23" i="9" s="1"/>
  <c r="D24" i="9"/>
  <c r="J23" i="9"/>
  <c r="J24" i="9" l="1"/>
  <c r="E24" i="9"/>
  <c r="F24" i="9" s="1"/>
  <c r="G24" i="9" s="1"/>
  <c r="D25" i="9"/>
  <c r="D26" i="9" l="1"/>
  <c r="J25" i="9"/>
  <c r="E25" i="9"/>
  <c r="F25" i="9" s="1"/>
  <c r="G25" i="9" s="1"/>
  <c r="D27" i="9" l="1"/>
  <c r="E26" i="9"/>
  <c r="F26" i="9" s="1"/>
  <c r="G26" i="9" s="1"/>
  <c r="J26" i="9"/>
  <c r="E27" i="9" l="1"/>
  <c r="F27" i="9" s="1"/>
  <c r="G27" i="9" s="1"/>
  <c r="D28" i="9"/>
  <c r="J27" i="9"/>
  <c r="J28" i="9" l="1"/>
  <c r="E28" i="9"/>
  <c r="F28" i="9" s="1"/>
  <c r="G28" i="9" s="1"/>
  <c r="D29" i="9"/>
  <c r="D30" i="9" l="1"/>
  <c r="J29" i="9"/>
  <c r="E29" i="9"/>
  <c r="F29" i="9" s="1"/>
  <c r="G29" i="9" s="1"/>
  <c r="D31" i="9" l="1"/>
  <c r="J30" i="9"/>
  <c r="E30" i="9"/>
  <c r="F30" i="9" s="1"/>
  <c r="G30" i="9" s="1"/>
  <c r="E31" i="9" l="1"/>
  <c r="F31" i="9" s="1"/>
  <c r="G31" i="9" s="1"/>
  <c r="D32" i="9"/>
  <c r="J31" i="9"/>
  <c r="J32" i="9" l="1"/>
  <c r="E32" i="9"/>
  <c r="F32" i="9" s="1"/>
  <c r="G32" i="9" s="1"/>
  <c r="D33" i="9"/>
  <c r="D34" i="9" l="1"/>
  <c r="J33" i="9"/>
  <c r="E33" i="9"/>
  <c r="F33" i="9" s="1"/>
  <c r="G33" i="9" s="1"/>
  <c r="D35" i="9" l="1"/>
  <c r="E34" i="9"/>
  <c r="F34" i="9" s="1"/>
  <c r="G34" i="9" s="1"/>
  <c r="J34" i="9"/>
  <c r="E35" i="9" l="1"/>
  <c r="F35" i="9" s="1"/>
  <c r="G35" i="9" s="1"/>
  <c r="J35" i="9"/>
  <c r="D36" i="9"/>
  <c r="J36" i="9" l="1"/>
  <c r="E36" i="9"/>
  <c r="F36" i="9" s="1"/>
  <c r="G36" i="9" s="1"/>
  <c r="D37" i="9"/>
  <c r="D38" i="9" l="1"/>
  <c r="J37" i="9"/>
  <c r="E37" i="9"/>
  <c r="F37" i="9" s="1"/>
  <c r="G37" i="9" s="1"/>
  <c r="D39" i="9" l="1"/>
  <c r="J38" i="9"/>
  <c r="E38" i="9"/>
  <c r="F38" i="9" s="1"/>
  <c r="G38" i="9" s="1"/>
  <c r="E39" i="9" l="1"/>
  <c r="F39" i="9" s="1"/>
  <c r="G39" i="9" s="1"/>
  <c r="D40" i="9"/>
  <c r="J39" i="9"/>
  <c r="D41" i="9" l="1"/>
  <c r="J40" i="9"/>
  <c r="E40" i="9"/>
  <c r="F40" i="9" s="1"/>
  <c r="G40" i="9" s="1"/>
  <c r="J41" i="9" l="1"/>
  <c r="E41" i="9"/>
  <c r="F41" i="9" s="1"/>
  <c r="G41" i="9" s="1"/>
  <c r="D42" i="9"/>
  <c r="D43" i="9" l="1"/>
  <c r="J42" i="9"/>
  <c r="E42" i="9"/>
  <c r="F42" i="9" s="1"/>
  <c r="G42" i="9" s="1"/>
  <c r="D44" i="9" l="1"/>
  <c r="J43" i="9"/>
  <c r="E43" i="9"/>
  <c r="F43" i="9" s="1"/>
  <c r="G43" i="9" s="1"/>
  <c r="E44" i="9" l="1"/>
  <c r="F44" i="9" s="1"/>
  <c r="G44" i="9" s="1"/>
  <c r="J44" i="9"/>
  <c r="D45" i="9"/>
  <c r="J45" i="9" l="1"/>
  <c r="D46" i="9"/>
  <c r="E45" i="9"/>
  <c r="F45" i="9" s="1"/>
  <c r="G45" i="9" s="1"/>
  <c r="D47" i="9" l="1"/>
  <c r="J46" i="9"/>
  <c r="E46" i="9"/>
  <c r="F46" i="9" s="1"/>
  <c r="G46" i="9" s="1"/>
  <c r="J47" i="9" l="1"/>
  <c r="E47" i="9"/>
  <c r="F47" i="9" s="1"/>
  <c r="G47" i="9" s="1"/>
  <c r="D48" i="9"/>
  <c r="E48" i="9" l="1"/>
  <c r="F48" i="9" s="1"/>
  <c r="G48" i="9" s="1"/>
  <c r="D49" i="9"/>
  <c r="J48" i="9"/>
  <c r="J49" i="9" l="1"/>
  <c r="D50" i="9"/>
  <c r="E49" i="9"/>
  <c r="F49" i="9" s="1"/>
  <c r="G49" i="9" s="1"/>
  <c r="D51" i="9" l="1"/>
  <c r="J50" i="9"/>
  <c r="E50" i="9"/>
  <c r="F50" i="9" s="1"/>
  <c r="G50" i="9" s="1"/>
  <c r="D52" i="9" l="1"/>
  <c r="J51" i="9"/>
  <c r="E51" i="9"/>
  <c r="F51" i="9" s="1"/>
  <c r="G51" i="9" s="1"/>
  <c r="E52" i="9" l="1"/>
  <c r="F52" i="9" s="1"/>
  <c r="G52" i="9" s="1"/>
  <c r="D53" i="9"/>
  <c r="J52" i="9"/>
  <c r="J53" i="9" l="1"/>
  <c r="D54" i="9"/>
  <c r="E53" i="9"/>
  <c r="F53" i="9" s="1"/>
  <c r="G53" i="9" s="1"/>
  <c r="D55" i="9" l="1"/>
  <c r="J54" i="9"/>
  <c r="E54" i="9"/>
  <c r="F54" i="9" s="1"/>
  <c r="G54" i="9" s="1"/>
  <c r="D56" i="9" l="1"/>
  <c r="E55" i="9"/>
  <c r="F55" i="9" s="1"/>
  <c r="G55" i="9" s="1"/>
  <c r="J55" i="9"/>
  <c r="E56" i="9" l="1"/>
  <c r="F56" i="9" s="1"/>
  <c r="G56" i="9" s="1"/>
  <c r="D57" i="9"/>
  <c r="J56" i="9"/>
  <c r="J57" i="9" l="1"/>
  <c r="D58" i="9"/>
  <c r="E57" i="9"/>
  <c r="F57" i="9" s="1"/>
  <c r="G57" i="9" s="1"/>
  <c r="D59" i="9" l="1"/>
  <c r="E58" i="9"/>
  <c r="F58" i="9" s="1"/>
  <c r="G58" i="9" s="1"/>
  <c r="J58" i="9"/>
  <c r="D60" i="9" l="1"/>
  <c r="J59" i="9"/>
  <c r="E59" i="9"/>
  <c r="F59" i="9" s="1"/>
  <c r="G59" i="9" s="1"/>
  <c r="E60" i="9" l="1"/>
  <c r="F60" i="9" s="1"/>
  <c r="G60" i="9" s="1"/>
  <c r="J60" i="9"/>
  <c r="D61" i="9"/>
  <c r="J61" i="9" l="1"/>
  <c r="E61" i="9"/>
  <c r="F61" i="9" s="1"/>
  <c r="G61" i="9" s="1"/>
  <c r="D62" i="9"/>
  <c r="D63" i="9" l="1"/>
  <c r="J62" i="9"/>
  <c r="E62" i="9"/>
  <c r="F62" i="9" s="1"/>
  <c r="G62" i="9" s="1"/>
  <c r="J63" i="9" l="1"/>
  <c r="E63" i="9"/>
  <c r="F63" i="9" s="1"/>
  <c r="G63" i="9" s="1"/>
  <c r="D64" i="9"/>
  <c r="E64" i="9" l="1"/>
  <c r="F64" i="9" s="1"/>
  <c r="G64" i="9" s="1"/>
  <c r="D65" i="9"/>
  <c r="J64" i="9"/>
  <c r="J65" i="9" l="1"/>
  <c r="D66" i="9"/>
  <c r="E65" i="9"/>
  <c r="F65" i="9" s="1"/>
  <c r="G65" i="9" s="1"/>
  <c r="D67" i="9" l="1"/>
  <c r="J66" i="9"/>
  <c r="E66" i="9"/>
  <c r="F66" i="9" s="1"/>
  <c r="G66" i="9" s="1"/>
  <c r="E67" i="9" l="1"/>
  <c r="F67" i="9" s="1"/>
  <c r="G67" i="9" s="1"/>
  <c r="D68" i="9"/>
  <c r="J67" i="9"/>
  <c r="E68" i="9" l="1"/>
  <c r="F68" i="9" s="1"/>
  <c r="G68" i="9" s="1"/>
  <c r="D69" i="9"/>
  <c r="J68" i="9"/>
  <c r="J69" i="9" l="1"/>
  <c r="D70" i="9"/>
  <c r="E69" i="9"/>
  <c r="F69" i="9" s="1"/>
  <c r="G69" i="9" s="1"/>
  <c r="D71" i="9" l="1"/>
  <c r="E70" i="9"/>
  <c r="F70" i="9" s="1"/>
  <c r="G70" i="9" s="1"/>
  <c r="J70" i="9"/>
  <c r="D72" i="9" l="1"/>
  <c r="J71" i="9"/>
  <c r="E71" i="9"/>
  <c r="F71" i="9" s="1"/>
  <c r="G71" i="9" s="1"/>
  <c r="E72" i="9" l="1"/>
  <c r="F72" i="9" s="1"/>
  <c r="G72" i="9" s="1"/>
  <c r="J72" i="9"/>
  <c r="D73" i="9"/>
  <c r="D74" i="9" l="1"/>
  <c r="J73" i="9"/>
  <c r="E73" i="9"/>
  <c r="F73" i="9" s="1"/>
  <c r="G73" i="9" s="1"/>
  <c r="D75" i="9" l="1"/>
  <c r="E74" i="9"/>
  <c r="F74" i="9" s="1"/>
  <c r="G74" i="9" s="1"/>
  <c r="J74" i="9"/>
  <c r="E75" i="9" l="1"/>
  <c r="F75" i="9" s="1"/>
  <c r="G75" i="9" s="1"/>
  <c r="D76" i="9"/>
  <c r="J75" i="9"/>
  <c r="J76" i="9" l="1"/>
  <c r="E76" i="9"/>
  <c r="F76" i="9" s="1"/>
  <c r="G76" i="9" s="1"/>
  <c r="D77" i="9"/>
  <c r="D78" i="9" l="1"/>
  <c r="J77" i="9"/>
  <c r="E77" i="9"/>
  <c r="F77" i="9" s="1"/>
  <c r="G77" i="9" s="1"/>
  <c r="D79" i="9" l="1"/>
  <c r="J78" i="9"/>
  <c r="E78" i="9"/>
  <c r="F78" i="9" s="1"/>
  <c r="G78" i="9" s="1"/>
  <c r="E79" i="9" l="1"/>
  <c r="F79" i="9" s="1"/>
  <c r="G79" i="9" s="1"/>
  <c r="D80" i="9"/>
  <c r="J79" i="9"/>
  <c r="J80" i="9" l="1"/>
  <c r="E80" i="9"/>
  <c r="F80" i="9" s="1"/>
  <c r="G80" i="9" s="1"/>
  <c r="D81" i="9"/>
  <c r="D82" i="9" l="1"/>
  <c r="J81" i="9"/>
  <c r="E81" i="9"/>
  <c r="F81" i="9" s="1"/>
  <c r="G81" i="9" s="1"/>
  <c r="D83" i="9" l="1"/>
  <c r="E82" i="9"/>
  <c r="F82" i="9" s="1"/>
  <c r="G82" i="9" s="1"/>
  <c r="J82" i="9"/>
  <c r="E83" i="9" l="1"/>
  <c r="F83" i="9" s="1"/>
  <c r="G83" i="9" s="1"/>
  <c r="D84" i="9"/>
  <c r="J83" i="9"/>
  <c r="J84" i="9" l="1"/>
  <c r="E84" i="9"/>
  <c r="F84" i="9" s="1"/>
  <c r="G84" i="9" s="1"/>
  <c r="D85" i="9"/>
  <c r="D86" i="9" l="1"/>
  <c r="J85" i="9"/>
  <c r="E85" i="9"/>
  <c r="F85" i="9" s="1"/>
  <c r="G85" i="9" s="1"/>
  <c r="D87" i="9" l="1"/>
  <c r="J86" i="9"/>
  <c r="E86" i="9"/>
  <c r="F86" i="9" s="1"/>
  <c r="G86" i="9" s="1"/>
  <c r="J87" i="9" l="1"/>
  <c r="E87" i="9"/>
  <c r="F87" i="9" s="1"/>
  <c r="G87" i="9" s="1"/>
  <c r="D88" i="9"/>
  <c r="D89" i="9" l="1"/>
  <c r="J88" i="9"/>
  <c r="E88" i="9"/>
  <c r="F88" i="9" s="1"/>
  <c r="G88" i="9" s="1"/>
  <c r="D90" i="9" l="1"/>
  <c r="J89" i="9"/>
  <c r="E89" i="9"/>
  <c r="F89" i="9" s="1"/>
  <c r="G89" i="9" s="1"/>
  <c r="E90" i="9" l="1"/>
  <c r="F90" i="9" s="1"/>
  <c r="G90" i="9" s="1"/>
  <c r="D91" i="9"/>
  <c r="J90" i="9"/>
  <c r="J91" i="9" l="1"/>
  <c r="E91" i="9"/>
  <c r="F91" i="9" s="1"/>
  <c r="G91" i="9" s="1"/>
  <c r="D92" i="9"/>
  <c r="D93" i="9" l="1"/>
  <c r="J92" i="9"/>
  <c r="E92" i="9"/>
  <c r="F92" i="9" s="1"/>
  <c r="G92" i="9" s="1"/>
  <c r="D94" i="9" l="1"/>
  <c r="J93" i="9"/>
  <c r="E93" i="9"/>
  <c r="F93" i="9" s="1"/>
  <c r="G93" i="9" s="1"/>
  <c r="E94" i="9" l="1"/>
  <c r="F94" i="9" s="1"/>
  <c r="G94" i="9" s="1"/>
  <c r="D95" i="9"/>
  <c r="J94" i="9"/>
  <c r="J95" i="9" l="1"/>
  <c r="E95" i="9"/>
  <c r="F95" i="9" s="1"/>
  <c r="G95" i="9" s="1"/>
  <c r="D96" i="9"/>
  <c r="D97" i="9" l="1"/>
  <c r="J96" i="9"/>
  <c r="E96" i="9"/>
  <c r="F96" i="9" s="1"/>
  <c r="G96" i="9" s="1"/>
  <c r="D98" i="9" l="1"/>
  <c r="J97" i="9"/>
  <c r="E97" i="9"/>
  <c r="F97" i="9" s="1"/>
  <c r="G97" i="9" s="1"/>
  <c r="E98" i="9" l="1"/>
  <c r="F98" i="9" s="1"/>
  <c r="G98" i="9" s="1"/>
  <c r="D99" i="9"/>
  <c r="J98" i="9"/>
  <c r="J99" i="9" l="1"/>
  <c r="E99" i="9"/>
  <c r="F99" i="9" s="1"/>
  <c r="G99" i="9" s="1"/>
  <c r="D100" i="9"/>
  <c r="D101" i="9" l="1"/>
  <c r="J100" i="9"/>
  <c r="E100" i="9"/>
  <c r="F100" i="9" s="1"/>
  <c r="G100" i="9" s="1"/>
  <c r="D102" i="9" l="1"/>
  <c r="J101" i="9"/>
  <c r="E101" i="9"/>
  <c r="F101" i="9" s="1"/>
  <c r="G101" i="9" s="1"/>
  <c r="E102" i="9" l="1"/>
  <c r="F102" i="9" s="1"/>
  <c r="G102" i="9" s="1"/>
  <c r="D103" i="9"/>
  <c r="J102" i="9"/>
  <c r="J103" i="9" l="1"/>
  <c r="E103" i="9"/>
  <c r="F103" i="9" s="1"/>
  <c r="G103" i="9" s="1"/>
  <c r="D104" i="9"/>
  <c r="D105" i="9" l="1"/>
  <c r="J104" i="9"/>
  <c r="E104" i="9"/>
  <c r="F104" i="9" s="1"/>
  <c r="G104" i="9" s="1"/>
  <c r="D106" i="9" l="1"/>
  <c r="J105" i="9"/>
  <c r="E105" i="9"/>
  <c r="F105" i="9" s="1"/>
  <c r="G105" i="9" s="1"/>
  <c r="E106" i="9" l="1"/>
  <c r="F106" i="9" s="1"/>
  <c r="G106" i="9" s="1"/>
  <c r="D107" i="9"/>
  <c r="J106" i="9"/>
  <c r="J107" i="9" l="1"/>
  <c r="E107" i="9"/>
  <c r="F107" i="9" s="1"/>
  <c r="G107" i="9" s="1"/>
  <c r="D108" i="9"/>
  <c r="D109" i="9" l="1"/>
  <c r="J108" i="9"/>
  <c r="E108" i="9"/>
  <c r="F108" i="9" s="1"/>
  <c r="G108" i="9" s="1"/>
  <c r="D110" i="9" l="1"/>
  <c r="J109" i="9"/>
  <c r="E109" i="9"/>
  <c r="F109" i="9" s="1"/>
  <c r="G109" i="9" s="1"/>
  <c r="E110" i="9" l="1"/>
  <c r="F110" i="9" s="1"/>
  <c r="G110" i="9" s="1"/>
  <c r="D111" i="9"/>
  <c r="J110" i="9"/>
  <c r="J111" i="9" l="1"/>
  <c r="E111" i="9"/>
  <c r="F111" i="9" s="1"/>
  <c r="G111" i="9" s="1"/>
  <c r="D112" i="9"/>
  <c r="D113" i="9" l="1"/>
  <c r="J112" i="9"/>
  <c r="E112" i="9"/>
  <c r="F112" i="9" s="1"/>
  <c r="G112" i="9" s="1"/>
  <c r="D114" i="9" l="1"/>
  <c r="J113" i="9"/>
  <c r="E113" i="9"/>
  <c r="F113" i="9" s="1"/>
  <c r="G113" i="9" s="1"/>
  <c r="E114" i="9" l="1"/>
  <c r="F114" i="9" s="1"/>
  <c r="G114" i="9" s="1"/>
  <c r="D115" i="9"/>
  <c r="J114" i="9"/>
  <c r="J115" i="9" l="1"/>
  <c r="E115" i="9"/>
  <c r="F115" i="9" s="1"/>
  <c r="G115" i="9" s="1"/>
  <c r="D116" i="9"/>
  <c r="D117" i="9" l="1"/>
  <c r="J116" i="9"/>
  <c r="E116" i="9"/>
  <c r="F116" i="9" s="1"/>
  <c r="G116" i="9" s="1"/>
  <c r="D118" i="9" l="1"/>
  <c r="J117" i="9"/>
  <c r="E117" i="9"/>
  <c r="F117" i="9" s="1"/>
  <c r="G117" i="9" s="1"/>
  <c r="E118" i="9" l="1"/>
  <c r="F118" i="9" s="1"/>
  <c r="G118" i="9" s="1"/>
  <c r="D119" i="9"/>
  <c r="J118" i="9"/>
  <c r="J119" i="9" l="1"/>
  <c r="E119" i="9"/>
  <c r="F119" i="9" s="1"/>
  <c r="G119" i="9" s="1"/>
  <c r="D120" i="9"/>
  <c r="D121" i="9" l="1"/>
  <c r="J120" i="9"/>
  <c r="E120" i="9"/>
  <c r="F120" i="9" s="1"/>
  <c r="G120" i="9" s="1"/>
  <c r="J121" i="9" l="1"/>
  <c r="E121" i="9"/>
  <c r="F121" i="9" s="1"/>
  <c r="G121" i="9" s="1"/>
  <c r="H2" i="9" l="1"/>
  <c r="I2" i="9" s="1"/>
  <c r="H5" i="9"/>
  <c r="I5" i="9" s="1"/>
  <c r="H4" i="9"/>
  <c r="I4" i="9" s="1"/>
  <c r="H3" i="9"/>
  <c r="I3" i="9" s="1"/>
  <c r="H6" i="9"/>
  <c r="I6" i="9" s="1"/>
  <c r="H8" i="9"/>
  <c r="I8" i="9" s="1"/>
  <c r="H7" i="9"/>
  <c r="I7" i="9" s="1"/>
  <c r="H10" i="9"/>
  <c r="I10" i="9" s="1"/>
  <c r="H9" i="9"/>
  <c r="I9" i="9" s="1"/>
  <c r="H11" i="9"/>
  <c r="I11" i="9" s="1"/>
  <c r="H14" i="9"/>
  <c r="I14" i="9" s="1"/>
  <c r="H12" i="9"/>
  <c r="I12" i="9" s="1"/>
  <c r="H13" i="9"/>
  <c r="I13" i="9" s="1"/>
  <c r="H15" i="9"/>
  <c r="I15" i="9" s="1"/>
  <c r="H16" i="9"/>
  <c r="I16" i="9" s="1"/>
  <c r="H17" i="9"/>
  <c r="I17" i="9" s="1"/>
  <c r="H18" i="9"/>
  <c r="I18" i="9" s="1"/>
  <c r="H20" i="9"/>
  <c r="I20" i="9" s="1"/>
  <c r="H19" i="9"/>
  <c r="I19" i="9" s="1"/>
  <c r="H22" i="9"/>
  <c r="I22" i="9" s="1"/>
  <c r="H21" i="9"/>
  <c r="I21" i="9" s="1"/>
  <c r="H23" i="9"/>
  <c r="I23" i="9" s="1"/>
  <c r="H25" i="9"/>
  <c r="I25" i="9" s="1"/>
  <c r="H24" i="9"/>
  <c r="I24" i="9" s="1"/>
  <c r="H27" i="9"/>
  <c r="I27" i="9" s="1"/>
  <c r="H26" i="9"/>
  <c r="I26" i="9" s="1"/>
  <c r="H29" i="9"/>
  <c r="I29" i="9" s="1"/>
  <c r="H28" i="9"/>
  <c r="I28" i="9" s="1"/>
  <c r="H31" i="9"/>
  <c r="I31" i="9" s="1"/>
  <c r="H30" i="9"/>
  <c r="I30" i="9" s="1"/>
  <c r="H33" i="9"/>
  <c r="I33" i="9" s="1"/>
  <c r="H32" i="9"/>
  <c r="I32" i="9" s="1"/>
  <c r="H34" i="9"/>
  <c r="I34" i="9" s="1"/>
  <c r="H35" i="9"/>
  <c r="I35" i="9" s="1"/>
  <c r="H37" i="9"/>
  <c r="I37" i="9" s="1"/>
  <c r="H36" i="9"/>
  <c r="I36" i="9" s="1"/>
  <c r="H38" i="9"/>
  <c r="I38" i="9" s="1"/>
  <c r="H39" i="9"/>
  <c r="I39" i="9" s="1"/>
  <c r="H41" i="9"/>
  <c r="I41" i="9" s="1"/>
  <c r="H40" i="9"/>
  <c r="I40" i="9" s="1"/>
  <c r="H42" i="9"/>
  <c r="I42" i="9" s="1"/>
  <c r="H44" i="9"/>
  <c r="I44" i="9" s="1"/>
  <c r="H43" i="9"/>
  <c r="I43" i="9" s="1"/>
  <c r="H45" i="9"/>
  <c r="I45" i="9" s="1"/>
  <c r="H47" i="9"/>
  <c r="I47" i="9" s="1"/>
  <c r="H46" i="9"/>
  <c r="I46" i="9" s="1"/>
  <c r="H50" i="9"/>
  <c r="I50" i="9" s="1"/>
  <c r="H48" i="9"/>
  <c r="I48" i="9" s="1"/>
  <c r="H49" i="9"/>
  <c r="I49" i="9" s="1"/>
  <c r="H53" i="9"/>
  <c r="I53" i="9" s="1"/>
  <c r="H51" i="9"/>
  <c r="I51" i="9" s="1"/>
  <c r="H52" i="9"/>
  <c r="I52" i="9" s="1"/>
  <c r="H54" i="9"/>
  <c r="I54" i="9" s="1"/>
  <c r="H55" i="9"/>
  <c r="I55" i="9" s="1"/>
  <c r="H57" i="9"/>
  <c r="I57" i="9" s="1"/>
  <c r="H56" i="9"/>
  <c r="I56" i="9" s="1"/>
  <c r="H58" i="9"/>
  <c r="I58" i="9" s="1"/>
  <c r="H60" i="9"/>
  <c r="I60" i="9" s="1"/>
  <c r="H59" i="9"/>
  <c r="I59" i="9" s="1"/>
  <c r="H62" i="9"/>
  <c r="I62" i="9" s="1"/>
  <c r="H61" i="9"/>
  <c r="I61" i="9" s="1"/>
  <c r="H64" i="9"/>
  <c r="I64" i="9" s="1"/>
  <c r="H63" i="9"/>
  <c r="I63" i="9" s="1"/>
  <c r="H65" i="9"/>
  <c r="I65" i="9" s="1"/>
  <c r="H67" i="9"/>
  <c r="I67" i="9" s="1"/>
  <c r="H66" i="9"/>
  <c r="I66" i="9" s="1"/>
  <c r="H68" i="9"/>
  <c r="I68" i="9" s="1"/>
  <c r="H69" i="9"/>
  <c r="I69" i="9" s="1"/>
  <c r="H70" i="9"/>
  <c r="I70" i="9" s="1"/>
  <c r="H71" i="9"/>
  <c r="I71" i="9" s="1"/>
  <c r="H72" i="9"/>
  <c r="I72" i="9" s="1"/>
  <c r="H73" i="9"/>
  <c r="I73" i="9" s="1"/>
  <c r="H74" i="9"/>
  <c r="I74" i="9" s="1"/>
  <c r="H76" i="9"/>
  <c r="I76" i="9" s="1"/>
  <c r="H77" i="9"/>
  <c r="I77" i="9" s="1"/>
  <c r="H75" i="9"/>
  <c r="I75" i="9" s="1"/>
  <c r="H78" i="9"/>
  <c r="I78" i="9" s="1"/>
  <c r="H79" i="9"/>
  <c r="I79" i="9" s="1"/>
  <c r="H81" i="9"/>
  <c r="I81" i="9" s="1"/>
  <c r="H80" i="9"/>
  <c r="I80" i="9" s="1"/>
  <c r="H83" i="9"/>
  <c r="I83" i="9" s="1"/>
  <c r="H82" i="9"/>
  <c r="I82" i="9" s="1"/>
  <c r="H85" i="9"/>
  <c r="I85" i="9" s="1"/>
  <c r="H84" i="9"/>
  <c r="I84" i="9" s="1"/>
  <c r="H88" i="9"/>
  <c r="I88" i="9" s="1"/>
  <c r="H86" i="9"/>
  <c r="I86" i="9" s="1"/>
  <c r="H87" i="9"/>
  <c r="I87" i="9" s="1"/>
  <c r="H89" i="9"/>
  <c r="I89" i="9" s="1"/>
  <c r="H92" i="9"/>
  <c r="I92" i="9" s="1"/>
  <c r="H90" i="9"/>
  <c r="I90" i="9" s="1"/>
  <c r="H91" i="9"/>
  <c r="I91" i="9" s="1"/>
  <c r="H94" i="9"/>
  <c r="I94" i="9" s="1"/>
  <c r="H93" i="9"/>
  <c r="I93" i="9" s="1"/>
  <c r="H96" i="9"/>
  <c r="I96" i="9" s="1"/>
  <c r="H95" i="9"/>
  <c r="I95" i="9" s="1"/>
  <c r="H98" i="9"/>
  <c r="I98" i="9" s="1"/>
  <c r="H97" i="9"/>
  <c r="I97" i="9" s="1"/>
  <c r="H100" i="9"/>
  <c r="I100" i="9" s="1"/>
  <c r="H99" i="9"/>
  <c r="I99" i="9" s="1"/>
  <c r="H101" i="9"/>
  <c r="I101" i="9" s="1"/>
  <c r="H103" i="9"/>
  <c r="I103" i="9" s="1"/>
  <c r="H102" i="9"/>
  <c r="I102" i="9" s="1"/>
  <c r="H104" i="9"/>
  <c r="I104" i="9" s="1"/>
  <c r="H105" i="9"/>
  <c r="I105" i="9" s="1"/>
  <c r="H108" i="9"/>
  <c r="I108" i="9" s="1"/>
  <c r="H106" i="9"/>
  <c r="I106" i="9" s="1"/>
  <c r="H107" i="9"/>
  <c r="I107" i="9" s="1"/>
  <c r="H110" i="9"/>
  <c r="I110" i="9" s="1"/>
  <c r="H109" i="9"/>
  <c r="I109" i="9" s="1"/>
  <c r="H112" i="9"/>
  <c r="I112" i="9" s="1"/>
  <c r="H111" i="9"/>
  <c r="I111" i="9" s="1"/>
  <c r="H114" i="9"/>
  <c r="I114" i="9" s="1"/>
  <c r="H113" i="9"/>
  <c r="I113" i="9" s="1"/>
  <c r="H116" i="9"/>
  <c r="I116" i="9" s="1"/>
  <c r="H115" i="9"/>
  <c r="I115" i="9" s="1"/>
  <c r="I121" i="9"/>
  <c r="H119" i="9"/>
  <c r="I119" i="9" s="1"/>
  <c r="H121" i="9"/>
  <c r="H117" i="9"/>
  <c r="I117" i="9" s="1"/>
  <c r="H120" i="9"/>
  <c r="I120" i="9" s="1"/>
  <c r="H118" i="9"/>
  <c r="I118" i="9" s="1"/>
  <c r="B5" i="9" l="1"/>
  <c r="B6" i="9" s="1"/>
  <c r="B7" i="9" s="1"/>
  <c r="B13" i="9" l="1"/>
  <c r="B12" i="9"/>
  <c r="B11" i="9"/>
  <c r="B10" i="9"/>
  <c r="B8" i="9" s="1"/>
  <c r="B33" i="5" l="1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B2" i="5"/>
  <c r="A2" i="5"/>
</calcChain>
</file>

<file path=xl/sharedStrings.xml><?xml version="1.0" encoding="utf-8"?>
<sst xmlns="http://schemas.openxmlformats.org/spreadsheetml/2006/main" count="567" uniqueCount="105">
  <si>
    <t>měření 1</t>
  </si>
  <si>
    <t>měření 2</t>
  </si>
  <si>
    <t>měření 3</t>
  </si>
  <si>
    <t>měření 4</t>
  </si>
  <si>
    <t>měření 5</t>
  </si>
  <si>
    <t>měření 6</t>
  </si>
  <si>
    <t>měření 7</t>
  </si>
  <si>
    <t>Měření</t>
  </si>
  <si>
    <t>Výsledek</t>
  </si>
  <si>
    <t>směna</t>
  </si>
  <si>
    <t>rozsah vzorku ze směny</t>
  </si>
  <si>
    <t>počet neshodných jednotek</t>
  </si>
  <si>
    <t>https://www.qima.com/aql-acceptable-quality-limit</t>
  </si>
  <si>
    <t>Kódová čísla velikosti vzorků</t>
  </si>
  <si>
    <t>Velikost dodávky</t>
  </si>
  <si>
    <t>2 až 8</t>
  </si>
  <si>
    <t>9 až 15</t>
  </si>
  <si>
    <t>16 až 25</t>
  </si>
  <si>
    <t>26 až 50</t>
  </si>
  <si>
    <t>51 až 90</t>
  </si>
  <si>
    <t>91 až 150</t>
  </si>
  <si>
    <t>151 až 280</t>
  </si>
  <si>
    <t>281 až 500</t>
  </si>
  <si>
    <t>501 až 1200</t>
  </si>
  <si>
    <t>3201 až 10000</t>
  </si>
  <si>
    <t>1201 až 3200</t>
  </si>
  <si>
    <t>10001 až 35000</t>
  </si>
  <si>
    <t>35001 až 150000</t>
  </si>
  <si>
    <t>150001 až 500000</t>
  </si>
  <si>
    <t>500001 a víc</t>
  </si>
  <si>
    <t>Obecné úrovně</t>
  </si>
  <si>
    <t>I</t>
  </si>
  <si>
    <t>II</t>
  </si>
  <si>
    <t>III</t>
  </si>
  <si>
    <t>Speciální úrovně</t>
  </si>
  <si>
    <t>S1</t>
  </si>
  <si>
    <t>S2</t>
  </si>
  <si>
    <t>S3</t>
  </si>
  <si>
    <t>S4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</si>
  <si>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</si>
  <si>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</si>
  <si>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</si>
  <si>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</si>
  <si>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</si>
  <si>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</si>
  <si>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</si>
  <si>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</si>
  <si>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</si>
  <si>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</si>
  <si>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</si>
  <si>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</si>
  <si>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</si>
  <si>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</si>
  <si>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Q</t>
  </si>
  <si>
    <t>R</t>
  </si>
  <si>
    <t>Kódové číslo velikosti vzorku</t>
  </si>
  <si>
    <t>Velikost vzorku</t>
  </si>
  <si>
    <t>Ac</t>
  </si>
  <si>
    <t>Re</t>
  </si>
  <si>
    <t>-</t>
  </si>
  <si>
    <t>Statistická přejímka jedním výběrem</t>
  </si>
  <si>
    <t>Tabulka pro vyhodnocení</t>
  </si>
  <si>
    <t>Zdroj:</t>
  </si>
  <si>
    <t>Další plány: https://www.sqconline.com/</t>
  </si>
  <si>
    <t>Statistická přejímka měřením</t>
  </si>
  <si>
    <t>H/I</t>
  </si>
  <si>
    <t>k</t>
  </si>
  <si>
    <t>Pro znáhodnění</t>
  </si>
  <si>
    <t>Pořadí pro experiment</t>
  </si>
  <si>
    <t>Původní pořadí</t>
  </si>
  <si>
    <t>Replikace</t>
  </si>
  <si>
    <t>Rychlost</t>
  </si>
  <si>
    <t>Tlak</t>
  </si>
  <si>
    <t>Množství</t>
  </si>
  <si>
    <t>Nástroj</t>
  </si>
  <si>
    <t>Vrstva</t>
  </si>
  <si>
    <t>Popis</t>
  </si>
  <si>
    <t>n</t>
  </si>
  <si>
    <t>A2</t>
  </si>
  <si>
    <t>A3</t>
  </si>
  <si>
    <t>A4</t>
  </si>
  <si>
    <t>B3</t>
  </si>
  <si>
    <t>B4</t>
  </si>
  <si>
    <t>D3</t>
  </si>
  <si>
    <t>D4</t>
  </si>
  <si>
    <t>index</t>
  </si>
  <si>
    <t>hodnota</t>
  </si>
  <si>
    <r>
      <t>C</t>
    </r>
    <r>
      <rPr>
        <b/>
        <vertAlign val="subscript"/>
        <sz val="10"/>
        <rFont val="Arial"/>
        <family val="2"/>
        <charset val="238"/>
      </rPr>
      <t>4</t>
    </r>
  </si>
  <si>
    <r>
      <t>d</t>
    </r>
    <r>
      <rPr>
        <b/>
        <vertAlign val="subscript"/>
        <sz val="10"/>
        <rFont val="Arial"/>
        <family val="2"/>
        <charset val="238"/>
      </rPr>
      <t>2</t>
    </r>
  </si>
  <si>
    <t>;</t>
  </si>
  <si>
    <t>Data</t>
  </si>
  <si>
    <t>i</t>
  </si>
  <si>
    <t>Seřazeno</t>
  </si>
  <si>
    <r>
      <t>F(X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</si>
  <si>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1-F(X</t>
    </r>
    <r>
      <rPr>
        <vertAlign val="sub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charset val="238"/>
        <scheme val="minor"/>
      </rPr>
      <t>)</t>
    </r>
  </si>
  <si>
    <r>
      <t>1-F(X</t>
    </r>
    <r>
      <rPr>
        <vertAlign val="subscript"/>
        <sz val="11"/>
        <color indexed="8"/>
        <rFont val="Calibri"/>
        <family val="2"/>
      </rPr>
      <t>n-i+1</t>
    </r>
    <r>
      <rPr>
        <sz val="11"/>
        <color theme="1"/>
        <rFont val="Calibri"/>
        <family val="2"/>
        <charset val="238"/>
        <scheme val="minor"/>
      </rPr>
      <t>)</t>
    </r>
  </si>
  <si>
    <t>S</t>
  </si>
  <si>
    <t>z</t>
  </si>
  <si>
    <t>Průměr</t>
  </si>
  <si>
    <t>Směrodatná odchylka</t>
  </si>
  <si>
    <t>AD</t>
  </si>
  <si>
    <t>AD*</t>
  </si>
  <si>
    <t>p hodnota</t>
  </si>
  <si>
    <t>výpořet p hodnoty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</si>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</sst>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indexed="8"/>
      <name val="Calibri"/>
      <family val="2"/>
    </font>
    <font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/>
    <xf numFmtId="14" fontId="1" fillId="3" borderId="2" xfId="0" applyNumberFormat="1" applyFont="1" applyFill="1" applyBorder="1"/>
    <xf numFmtId="0" fontId="1" fillId="3" borderId="3" xfId="0" applyFont="1" applyFill="1" applyBorder="1" applyAlignment="1">
      <alignment wrapText="1"/>
    </xf>
    <xf numFmtId="0" fontId="0" fillId="4" borderId="3" xfId="0" applyFill="1" applyBorder="1"/>
    <xf numFmtId="0" fontId="2" fillId="3" borderId="3" xfId="0" applyFont="1" applyFill="1" applyBorder="1"/>
    <xf numFmtId="0" fontId="1" fillId="5" borderId="3" xfId="0" applyFont="1" applyFill="1" applyBorder="1"/>
    <xf numFmtId="0" fontId="0" fillId="6" borderId="3" xfId="0" applyFill="1" applyBorder="1"/>
    <xf numFmtId="0" fontId="0" fillId="0" borderId="3" xfId="0" applyBorder="1"/>
    <xf numFmtId="0" fontId="1" fillId="0" borderId="3" xfId="0" applyFont="1" applyBorder="1"/>
    <xf numFmtId="0" fontId="0" fillId="7" borderId="0" xfId="0" applyFill="1"/>
    <xf numFmtId="0" fontId="1" fillId="0" borderId="4" xfId="0" applyFont="1" applyBorder="1"/>
    <xf numFmtId="0" fontId="1" fillId="0" borderId="10" xfId="0" applyFont="1" applyBorder="1"/>
    <xf numFmtId="0" fontId="0" fillId="0" borderId="4" xfId="0" applyBorder="1"/>
    <xf numFmtId="0" fontId="0" fillId="7" borderId="11" xfId="0" applyFill="1" applyBorder="1"/>
    <xf numFmtId="0" fontId="0" fillId="7" borderId="12" xfId="0" applyFill="1" applyBorder="1"/>
    <xf numFmtId="0" fontId="1" fillId="0" borderId="13" xfId="0" applyFont="1" applyBorder="1"/>
    <xf numFmtId="0" fontId="0" fillId="0" borderId="13" xfId="0" applyBorder="1"/>
    <xf numFmtId="0" fontId="0" fillId="0" borderId="14" xfId="0" applyBorder="1"/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/>
    <xf numFmtId="0" fontId="1" fillId="0" borderId="0" xfId="0" applyFont="1" applyBorder="1" applyAlignment="1"/>
    <xf numFmtId="0" fontId="0" fillId="0" borderId="15" xfId="0" applyBorder="1"/>
    <xf numFmtId="0" fontId="0" fillId="0" borderId="0" xfId="0" applyBorder="1"/>
    <xf numFmtId="0" fontId="1" fillId="0" borderId="0" xfId="0" applyFont="1" applyBorder="1"/>
    <xf numFmtId="0" fontId="1" fillId="0" borderId="4" xfId="0" applyFont="1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7" borderId="0" xfId="0" applyFont="1" applyFill="1" applyBorder="1" applyAlignment="1"/>
    <xf numFmtId="0" fontId="0" fillId="7" borderId="0" xfId="0" applyFill="1" applyBorder="1"/>
    <xf numFmtId="0" fontId="1" fillId="7" borderId="12" xfId="0" applyFont="1" applyFill="1" applyBorder="1"/>
    <xf numFmtId="0" fontId="0" fillId="7" borderId="21" xfId="0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3" fillId="0" borderId="3" xfId="0" applyFont="1" applyBorder="1"/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4" fillId="3" borderId="18" xfId="0" applyFont="1" applyFill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top" wrapText="1"/>
    </xf>
    <xf numFmtId="0" fontId="4" fillId="3" borderId="29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8" borderId="6" xfId="0" applyFont="1" applyFill="1" applyBorder="1"/>
    <xf numFmtId="0" fontId="0" fillId="0" borderId="8" xfId="0" applyBorder="1"/>
    <xf numFmtId="0" fontId="1" fillId="8" borderId="10" xfId="0" applyFont="1" applyFill="1" applyBorder="1"/>
    <xf numFmtId="0" fontId="1" fillId="8" borderId="20" xfId="0" applyFont="1" applyFill="1" applyBorder="1"/>
    <xf numFmtId="0" fontId="4" fillId="3" borderId="35" xfId="0" applyFont="1" applyFill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4" fillId="3" borderId="33" xfId="0" applyFont="1" applyFill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3" borderId="35" xfId="0" applyFont="1" applyFill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8" borderId="38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/>
    <xf numFmtId="0" fontId="5" fillId="8" borderId="2" xfId="0" applyFont="1" applyFill="1" applyBorder="1" applyAlignment="1">
      <alignment horizontal="center"/>
    </xf>
    <xf numFmtId="0" fontId="7" fillId="7" borderId="0" xfId="0" applyFont="1" applyFill="1"/>
    <xf numFmtId="0" fontId="0" fillId="9" borderId="3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3" xfId="0" applyFont="1" applyFill="1" applyBorder="1"/>
    <xf numFmtId="164" fontId="0" fillId="0" borderId="15" xfId="0" applyNumberFormat="1" applyBorder="1"/>
    <xf numFmtId="0" fontId="9" fillId="0" borderId="15" xfId="0" applyFont="1" applyBorder="1"/>
    <xf numFmtId="0" fontId="10" fillId="11" borderId="3" xfId="0" applyFont="1" applyFill="1" applyBorder="1" applyAlignment="1">
      <alignment horizontal="center"/>
    </xf>
    <xf numFmtId="0" fontId="10" fillId="11" borderId="15" xfId="0" applyFont="1" applyFill="1" applyBorder="1" applyAlignment="1">
      <alignment horizontal="center"/>
    </xf>
    <xf numFmtId="0" fontId="0" fillId="11" borderId="3" xfId="0" applyFill="1" applyBorder="1"/>
    <xf numFmtId="0" fontId="0" fillId="11" borderId="15" xfId="0" applyFill="1" applyBorder="1"/>
    <xf numFmtId="0" fontId="11" fillId="0" borderId="0" xfId="0" applyFont="1" applyAlignment="1">
      <alignment vertical="center"/>
    </xf>
    <xf numFmtId="0" fontId="12" fillId="0" borderId="0" xfId="1"/>
    <xf numFmtId="2" fontId="13" fillId="12" borderId="15" xfId="0" applyNumberFormat="1" applyFont="1" applyFill="1" applyBorder="1" applyAlignment="1">
      <alignment horizontal="center" vertical="top"/>
    </xf>
    <xf numFmtId="2" fontId="13" fillId="0" borderId="15" xfId="0" applyNumberFormat="1" applyFont="1" applyBorder="1" applyAlignment="1">
      <alignment horizontal="center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1CC7-4D52-4B14-AEEE-5DB8460D4120}">
  <dimension ref="A1:Z8"/>
  <sheetViews>
    <sheetView tabSelected="1" workbookViewId="0">
      <selection activeCell="A9" sqref="A9"/>
    </sheetView>
  </sheetViews>
  <sheetFormatPr defaultRowHeight="15" x14ac:dyDescent="0.25"/>
  <cols>
    <col min="2" max="26" width="10.7109375" bestFit="1" customWidth="1"/>
  </cols>
  <sheetData>
    <row r="1" spans="1:26" x14ac:dyDescent="0.25">
      <c r="A1" s="1"/>
      <c r="B1" s="2">
        <v>40575</v>
      </c>
      <c r="C1" s="2">
        <v>40576</v>
      </c>
      <c r="D1" s="2">
        <v>40577</v>
      </c>
      <c r="E1" s="2">
        <v>40578</v>
      </c>
      <c r="F1" s="2">
        <v>40581</v>
      </c>
      <c r="G1" s="2">
        <v>40582</v>
      </c>
      <c r="H1" s="2">
        <v>40583</v>
      </c>
      <c r="I1" s="2">
        <v>40584</v>
      </c>
      <c r="J1" s="2">
        <v>40585</v>
      </c>
      <c r="K1" s="2">
        <v>40588</v>
      </c>
      <c r="L1" s="2">
        <v>40589</v>
      </c>
      <c r="M1" s="2">
        <v>40590</v>
      </c>
      <c r="N1" s="2">
        <v>40591</v>
      </c>
      <c r="O1" s="2">
        <v>40592</v>
      </c>
      <c r="P1" s="2">
        <v>40595</v>
      </c>
      <c r="Q1" s="2">
        <v>40596</v>
      </c>
      <c r="R1" s="2">
        <v>40597</v>
      </c>
      <c r="S1" s="2">
        <v>40598</v>
      </c>
      <c r="T1" s="2">
        <v>40599</v>
      </c>
      <c r="U1" s="2">
        <v>40602</v>
      </c>
      <c r="V1" s="2">
        <v>40603</v>
      </c>
      <c r="W1" s="2">
        <v>40604</v>
      </c>
      <c r="X1" s="2">
        <v>40605</v>
      </c>
      <c r="Y1" s="2">
        <v>40606</v>
      </c>
      <c r="Z1" s="2">
        <v>40609</v>
      </c>
    </row>
    <row r="2" spans="1:26" x14ac:dyDescent="0.25">
      <c r="A2" s="3" t="s">
        <v>0</v>
      </c>
      <c r="B2" s="4">
        <v>2.02854</v>
      </c>
      <c r="C2" s="4">
        <v>2.0126300000000001</v>
      </c>
      <c r="D2" s="4">
        <v>2.0217999999999998</v>
      </c>
      <c r="E2" s="4">
        <v>2.0097299999999998</v>
      </c>
      <c r="F2" s="4">
        <v>2.0320399999999998</v>
      </c>
      <c r="G2" s="4">
        <v>2.0426899999999999</v>
      </c>
      <c r="H2" s="4">
        <v>2.0187599999999999</v>
      </c>
      <c r="I2" s="4">
        <v>2.0349400000000002</v>
      </c>
      <c r="J2" s="4">
        <v>2.0236000000000001</v>
      </c>
      <c r="K2" s="4">
        <v>2.0385300000000002</v>
      </c>
      <c r="L2" s="4">
        <v>2.0294099999999999</v>
      </c>
      <c r="M2" s="4">
        <v>2.0165000000000002</v>
      </c>
      <c r="N2" s="4">
        <v>2.0230999999999999</v>
      </c>
      <c r="O2" s="4">
        <v>2.0344099999999998</v>
      </c>
      <c r="P2" s="4">
        <v>2.0218500000000001</v>
      </c>
      <c r="Q2" s="4">
        <v>2.0333999999999999</v>
      </c>
      <c r="R2" s="4">
        <v>2.0391699999999999</v>
      </c>
      <c r="S2" s="4">
        <v>2.0247099999999998</v>
      </c>
      <c r="T2" s="4">
        <v>2.0282499999999999</v>
      </c>
      <c r="U2" s="4">
        <v>2.0013100000000001</v>
      </c>
      <c r="V2" s="4">
        <v>2.0260899999999999</v>
      </c>
      <c r="W2" s="4">
        <v>2.0265</v>
      </c>
      <c r="X2" s="4">
        <v>2.02582</v>
      </c>
      <c r="Y2" s="4">
        <v>2.0237799999999999</v>
      </c>
      <c r="Z2" s="4">
        <v>2.02197</v>
      </c>
    </row>
    <row r="3" spans="1:26" x14ac:dyDescent="0.25">
      <c r="A3" s="3" t="s">
        <v>1</v>
      </c>
      <c r="B3" s="4">
        <v>2.0410300000000001</v>
      </c>
      <c r="C3" s="4">
        <v>2.0286200000000001</v>
      </c>
      <c r="D3" s="4">
        <v>2.01986</v>
      </c>
      <c r="E3" s="4">
        <v>2.0348099999999998</v>
      </c>
      <c r="F3" s="4">
        <v>2.0109300000000001</v>
      </c>
      <c r="G3" s="4">
        <v>2.0315599999999998</v>
      </c>
      <c r="H3" s="4">
        <v>2.0157099999999999</v>
      </c>
      <c r="I3" s="4">
        <v>2.0233300000000001</v>
      </c>
      <c r="J3" s="4">
        <v>2.02224</v>
      </c>
      <c r="K3" s="4">
        <v>2.0138500000000001</v>
      </c>
      <c r="L3" s="4">
        <v>1.99963</v>
      </c>
      <c r="M3" s="4">
        <v>2.0163799999999998</v>
      </c>
      <c r="N3" s="4">
        <v>2.0326300000000002</v>
      </c>
      <c r="O3" s="4">
        <v>2.02041</v>
      </c>
      <c r="P3" s="4">
        <v>2.0352000000000001</v>
      </c>
      <c r="Q3" s="4">
        <v>2.0344699999999998</v>
      </c>
      <c r="R3" s="4">
        <v>2.0149400000000002</v>
      </c>
      <c r="S3" s="4">
        <v>2.0328499999999998</v>
      </c>
      <c r="T3" s="4">
        <v>2.02874</v>
      </c>
      <c r="U3" s="4">
        <v>2.0280800000000001</v>
      </c>
      <c r="V3" s="4">
        <v>2.0276299999999998</v>
      </c>
      <c r="W3" s="4">
        <v>2.0319699999999998</v>
      </c>
      <c r="X3" s="4">
        <v>2.02433</v>
      </c>
      <c r="Y3" s="4">
        <v>2.0461299999999998</v>
      </c>
      <c r="Z3" s="4">
        <v>2.0192000000000001</v>
      </c>
    </row>
    <row r="4" spans="1:26" x14ac:dyDescent="0.25">
      <c r="A4" s="3" t="s">
        <v>2</v>
      </c>
      <c r="B4" s="4">
        <v>2.0122</v>
      </c>
      <c r="C4" s="4">
        <v>2.0180199999999999</v>
      </c>
      <c r="D4" s="4">
        <v>2.02522</v>
      </c>
      <c r="E4" s="4">
        <v>2.0317400000000001</v>
      </c>
      <c r="F4" s="4">
        <v>2.0185499999999998</v>
      </c>
      <c r="G4" s="4">
        <v>2.0193599999999998</v>
      </c>
      <c r="H4" s="4">
        <v>2.0318900000000002</v>
      </c>
      <c r="I4" s="4">
        <v>2.0375999999999999</v>
      </c>
      <c r="J4" s="4">
        <v>2.0276999999999998</v>
      </c>
      <c r="K4" s="4">
        <v>2.0277699999999999</v>
      </c>
      <c r="L4" s="4">
        <v>2.0344000000000002</v>
      </c>
      <c r="M4" s="4">
        <v>2.0255999999999998</v>
      </c>
      <c r="N4" s="4">
        <v>2.0158299999999998</v>
      </c>
      <c r="O4" s="4">
        <v>2.00834</v>
      </c>
      <c r="P4" s="4">
        <v>2.0291399999999999</v>
      </c>
      <c r="Q4" s="4">
        <v>2.0298099999999999</v>
      </c>
      <c r="R4" s="4">
        <v>2.01857</v>
      </c>
      <c r="S4" s="4">
        <v>2.0374099999999999</v>
      </c>
      <c r="T4" s="4">
        <v>2.0423499999999999</v>
      </c>
      <c r="U4" s="4">
        <v>2.03586</v>
      </c>
      <c r="V4" s="4">
        <v>2.0339299999999998</v>
      </c>
      <c r="W4" s="4">
        <v>2.01423</v>
      </c>
      <c r="X4" s="4">
        <v>2.0055299999999998</v>
      </c>
      <c r="Y4" s="4">
        <v>2.0407000000000002</v>
      </c>
      <c r="Z4" s="4">
        <v>2.0370499999999998</v>
      </c>
    </row>
    <row r="5" spans="1:26" x14ac:dyDescent="0.25">
      <c r="A5" s="3" t="s">
        <v>3</v>
      </c>
      <c r="B5" s="4">
        <v>2.0265900000000001</v>
      </c>
      <c r="C5" s="4">
        <v>2.0443600000000002</v>
      </c>
      <c r="D5" s="4">
        <v>2.02989</v>
      </c>
      <c r="E5" s="4">
        <v>2.0193699999999999</v>
      </c>
      <c r="F5" s="4">
        <v>2.02576</v>
      </c>
      <c r="G5" s="4">
        <v>2.0033300000000001</v>
      </c>
      <c r="H5" s="4">
        <v>2.0195500000000002</v>
      </c>
      <c r="I5" s="4">
        <v>2.04298</v>
      </c>
      <c r="J5" s="4">
        <v>2.0273599999999998</v>
      </c>
      <c r="K5" s="4">
        <v>2.0140400000000001</v>
      </c>
      <c r="L5" s="4">
        <v>2.0274200000000002</v>
      </c>
      <c r="M5" s="4">
        <v>2.0401799999999999</v>
      </c>
      <c r="N5" s="4">
        <v>2.0177399999999999</v>
      </c>
      <c r="O5" s="4">
        <v>2.0145900000000001</v>
      </c>
      <c r="P5" s="4">
        <v>2.0212699999999999</v>
      </c>
      <c r="Q5" s="4">
        <v>2.0308799999999998</v>
      </c>
      <c r="R5" s="4">
        <v>2.0380400000000001</v>
      </c>
      <c r="S5" s="4">
        <v>2.0300699999999998</v>
      </c>
      <c r="T5" s="4">
        <v>2.0175299999999998</v>
      </c>
      <c r="U5" s="4">
        <v>2.0586199999999999</v>
      </c>
      <c r="V5" s="4">
        <v>2.0401500000000001</v>
      </c>
      <c r="W5" s="4">
        <v>2.02963</v>
      </c>
      <c r="X5" s="4">
        <v>2.0196999999999998</v>
      </c>
      <c r="Y5" s="4">
        <v>2.0179100000000001</v>
      </c>
      <c r="Z5" s="4">
        <v>2.0042</v>
      </c>
    </row>
    <row r="6" spans="1:26" x14ac:dyDescent="0.25">
      <c r="A6" s="3" t="s">
        <v>4</v>
      </c>
      <c r="B6" s="4">
        <v>2.0316900000000002</v>
      </c>
      <c r="C6" s="4">
        <v>2.0425300000000002</v>
      </c>
      <c r="D6" s="4">
        <v>2.0203500000000001</v>
      </c>
      <c r="E6" s="4">
        <v>2.0327799999999998</v>
      </c>
      <c r="F6" s="4">
        <v>2.02908</v>
      </c>
      <c r="G6" s="4">
        <v>2.0217999999999998</v>
      </c>
      <c r="H6" s="4">
        <v>2.03186</v>
      </c>
      <c r="I6" s="4">
        <v>2.0382199999999999</v>
      </c>
      <c r="J6" s="4">
        <v>2.0188999999999999</v>
      </c>
      <c r="K6" s="4">
        <v>2.0146099999999998</v>
      </c>
      <c r="L6" s="4">
        <v>2.0421200000000002</v>
      </c>
      <c r="M6" s="4">
        <v>2.0197799999999999</v>
      </c>
      <c r="N6" s="4">
        <v>2.0492300000000001</v>
      </c>
      <c r="O6" s="4">
        <v>2.04379</v>
      </c>
      <c r="P6" s="4">
        <v>2.0385599999999999</v>
      </c>
      <c r="Q6" s="4">
        <v>2.0143399999999998</v>
      </c>
      <c r="R6" s="4">
        <v>2.0265499999999999</v>
      </c>
      <c r="S6" s="4">
        <v>2.0138799999999999</v>
      </c>
      <c r="T6" s="4">
        <v>2.0316800000000002</v>
      </c>
      <c r="U6" s="4">
        <v>2.0196499999999999</v>
      </c>
      <c r="V6" s="4">
        <v>2.0338500000000002</v>
      </c>
      <c r="W6" s="4">
        <v>2.0232299999999999</v>
      </c>
      <c r="X6" s="4">
        <v>2.0202399999999998</v>
      </c>
      <c r="Y6" s="4">
        <v>2.0363000000000002</v>
      </c>
      <c r="Z6" s="4">
        <v>2.0321500000000001</v>
      </c>
    </row>
    <row r="7" spans="1:26" x14ac:dyDescent="0.25">
      <c r="A7" s="3" t="s">
        <v>5</v>
      </c>
      <c r="B7" s="4">
        <v>2.0268099999999998</v>
      </c>
      <c r="C7" s="4">
        <v>2.0194000000000001</v>
      </c>
      <c r="D7" s="4">
        <v>2.0360200000000002</v>
      </c>
      <c r="E7" s="4">
        <v>2.0227400000000002</v>
      </c>
      <c r="F7" s="4">
        <v>2.0236700000000001</v>
      </c>
      <c r="G7" s="4">
        <v>2.0283899999999999</v>
      </c>
      <c r="H7" s="4">
        <v>2.0391699999999999</v>
      </c>
      <c r="I7" s="4">
        <v>2.02718</v>
      </c>
      <c r="J7" s="4">
        <v>2.0258600000000002</v>
      </c>
      <c r="K7" s="4">
        <v>2.03281</v>
      </c>
      <c r="L7" s="4">
        <v>2.01966</v>
      </c>
      <c r="M7" s="4">
        <v>2.0380500000000001</v>
      </c>
      <c r="N7" s="4">
        <v>2.0186500000000001</v>
      </c>
      <c r="O7" s="4">
        <v>2.0188000000000001</v>
      </c>
      <c r="P7" s="4">
        <v>2.0377900000000002</v>
      </c>
      <c r="Q7" s="4">
        <v>2.0405799999999998</v>
      </c>
      <c r="R7" s="4">
        <v>2.0339800000000001</v>
      </c>
      <c r="S7" s="4">
        <v>2.0354899999999998</v>
      </c>
      <c r="T7" s="4">
        <v>2.0210900000000001</v>
      </c>
      <c r="U7" s="4">
        <v>2.0345200000000001</v>
      </c>
      <c r="V7" s="4">
        <v>2.03477</v>
      </c>
      <c r="W7" s="4">
        <v>2.0119500000000001</v>
      </c>
      <c r="X7" s="4">
        <v>2.0230199999999998</v>
      </c>
      <c r="Y7" s="4">
        <v>2.0283500000000001</v>
      </c>
      <c r="Z7" s="4">
        <v>2.0423300000000002</v>
      </c>
    </row>
    <row r="8" spans="1:26" x14ac:dyDescent="0.25">
      <c r="A8" s="3" t="s">
        <v>6</v>
      </c>
      <c r="B8" s="4">
        <v>2.03016</v>
      </c>
      <c r="C8" s="4">
        <v>2.0246599999999999</v>
      </c>
      <c r="D8" s="4">
        <v>2.0365199999999999</v>
      </c>
      <c r="E8" s="4">
        <v>2.0296699999999999</v>
      </c>
      <c r="F8" s="4">
        <v>2.0328900000000001</v>
      </c>
      <c r="G8" s="4">
        <v>2.01911</v>
      </c>
      <c r="H8" s="4">
        <v>2.0121699999999998</v>
      </c>
      <c r="I8" s="4">
        <v>2.0027200000000001</v>
      </c>
      <c r="J8" s="4">
        <v>2.0270199999999998</v>
      </c>
      <c r="K8" s="4">
        <v>2.0158999999999998</v>
      </c>
      <c r="L8" s="4">
        <v>2.0241099999999999</v>
      </c>
      <c r="M8" s="4">
        <v>2.0203899999999999</v>
      </c>
      <c r="N8" s="4">
        <v>2.0382099999999999</v>
      </c>
      <c r="O8" s="4">
        <v>2.02617</v>
      </c>
      <c r="P8" s="4">
        <v>2.03356</v>
      </c>
      <c r="Q8" s="4">
        <v>2.0364100000000001</v>
      </c>
      <c r="R8" s="4">
        <v>2.03606</v>
      </c>
      <c r="S8" s="4">
        <v>2.02956</v>
      </c>
      <c r="T8" s="4">
        <v>2.01674</v>
      </c>
      <c r="U8" s="4">
        <v>2.02833</v>
      </c>
      <c r="V8" s="4">
        <v>2.02501</v>
      </c>
      <c r="W8" s="4">
        <v>2.0290900000000001</v>
      </c>
      <c r="X8" s="4">
        <v>2.03647</v>
      </c>
      <c r="Y8" s="4">
        <v>2.0282399999999998</v>
      </c>
      <c r="Z8" s="4">
        <v>2.04277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7699D-7D0C-4CF4-A202-2B406BB56E2C}">
  <dimension ref="A1:B121"/>
  <sheetViews>
    <sheetView workbookViewId="0">
      <selection activeCell="E14" sqref="E14"/>
    </sheetView>
  </sheetViews>
  <sheetFormatPr defaultRowHeight="15" x14ac:dyDescent="0.25"/>
  <sheetData>
    <row r="1" spans="1:2" x14ac:dyDescent="0.25">
      <c r="A1" s="5" t="s">
        <v>7</v>
      </c>
      <c r="B1" s="5" t="s">
        <v>8</v>
      </c>
    </row>
    <row r="2" spans="1:2" x14ac:dyDescent="0.25">
      <c r="A2" s="5">
        <v>1</v>
      </c>
      <c r="B2" s="4">
        <v>2.0291299999999999</v>
      </c>
    </row>
    <row r="3" spans="1:2" x14ac:dyDescent="0.25">
      <c r="A3" s="5">
        <v>2</v>
      </c>
      <c r="B3" s="4">
        <v>2.0312700000000001</v>
      </c>
    </row>
    <row r="4" spans="1:2" x14ac:dyDescent="0.25">
      <c r="A4" s="5">
        <v>3</v>
      </c>
      <c r="B4" s="4">
        <v>2.0374099999999999</v>
      </c>
    </row>
    <row r="5" spans="1:2" x14ac:dyDescent="0.25">
      <c r="A5" s="5">
        <v>4</v>
      </c>
      <c r="B5" s="4">
        <v>2.0069900000000001</v>
      </c>
    </row>
    <row r="6" spans="1:2" x14ac:dyDescent="0.25">
      <c r="A6" s="5">
        <v>5</v>
      </c>
      <c r="B6" s="4">
        <v>1.9991099999999999</v>
      </c>
    </row>
    <row r="7" spans="1:2" x14ac:dyDescent="0.25">
      <c r="A7" s="5">
        <v>6</v>
      </c>
      <c r="B7" s="4">
        <v>2.0122200000000001</v>
      </c>
    </row>
    <row r="8" spans="1:2" x14ac:dyDescent="0.25">
      <c r="A8" s="5">
        <v>7</v>
      </c>
      <c r="B8" s="4">
        <v>2.0213899999999998</v>
      </c>
    </row>
    <row r="9" spans="1:2" x14ac:dyDescent="0.25">
      <c r="A9" s="5">
        <v>8</v>
      </c>
      <c r="B9" s="4">
        <v>2.0331199999999998</v>
      </c>
    </row>
    <row r="10" spans="1:2" x14ac:dyDescent="0.25">
      <c r="A10" s="5">
        <v>9</v>
      </c>
      <c r="B10" s="4">
        <v>2.0156700000000001</v>
      </c>
    </row>
    <row r="11" spans="1:2" x14ac:dyDescent="0.25">
      <c r="A11" s="5">
        <v>10</v>
      </c>
      <c r="B11" s="4">
        <v>2.0367199999999999</v>
      </c>
    </row>
    <row r="12" spans="1:2" x14ac:dyDescent="0.25">
      <c r="A12" s="5">
        <v>11</v>
      </c>
      <c r="B12" s="4">
        <v>2.0358299999999998</v>
      </c>
    </row>
    <row r="13" spans="1:2" x14ac:dyDescent="0.25">
      <c r="A13" s="5">
        <v>12</v>
      </c>
      <c r="B13" s="4">
        <v>2.0316999999999998</v>
      </c>
    </row>
    <row r="14" spans="1:2" x14ac:dyDescent="0.25">
      <c r="A14" s="5">
        <v>13</v>
      </c>
      <c r="B14" s="4">
        <v>2.0200200000000001</v>
      </c>
    </row>
    <row r="15" spans="1:2" x14ac:dyDescent="0.25">
      <c r="A15" s="5">
        <v>14</v>
      </c>
      <c r="B15" s="4">
        <v>2.0064500000000001</v>
      </c>
    </row>
    <row r="16" spans="1:2" x14ac:dyDescent="0.25">
      <c r="A16" s="5">
        <v>15</v>
      </c>
      <c r="B16" s="4">
        <v>2.01254</v>
      </c>
    </row>
    <row r="17" spans="1:2" x14ac:dyDescent="0.25">
      <c r="A17" s="5">
        <v>16</v>
      </c>
      <c r="B17" s="4">
        <v>2.0148000000000001</v>
      </c>
    </row>
    <row r="18" spans="1:2" x14ac:dyDescent="0.25">
      <c r="A18" s="5">
        <v>17</v>
      </c>
      <c r="B18" s="4">
        <v>2.02712</v>
      </c>
    </row>
    <row r="19" spans="1:2" x14ac:dyDescent="0.25">
      <c r="A19" s="5">
        <v>18</v>
      </c>
      <c r="B19" s="4">
        <v>2.0032000000000001</v>
      </c>
    </row>
    <row r="20" spans="1:2" x14ac:dyDescent="0.25">
      <c r="A20" s="5">
        <v>19</v>
      </c>
      <c r="B20" s="4">
        <v>2.0283600000000002</v>
      </c>
    </row>
    <row r="21" spans="1:2" x14ac:dyDescent="0.25">
      <c r="A21" s="5">
        <v>20</v>
      </c>
      <c r="B21" s="4">
        <v>2.02698</v>
      </c>
    </row>
    <row r="22" spans="1:2" x14ac:dyDescent="0.25">
      <c r="A22" s="5">
        <v>21</v>
      </c>
      <c r="B22" s="4">
        <v>2.0102899999999999</v>
      </c>
    </row>
    <row r="23" spans="1:2" x14ac:dyDescent="0.25">
      <c r="A23" s="5">
        <v>22</v>
      </c>
      <c r="B23" s="4">
        <v>2.0200499999999999</v>
      </c>
    </row>
    <row r="24" spans="1:2" x14ac:dyDescent="0.25">
      <c r="A24" s="5">
        <v>23</v>
      </c>
      <c r="B24" s="4">
        <v>2.0272299999999999</v>
      </c>
    </row>
    <row r="25" spans="1:2" x14ac:dyDescent="0.25">
      <c r="A25" s="5">
        <v>24</v>
      </c>
      <c r="B25" s="4">
        <v>2.0278999999999998</v>
      </c>
    </row>
    <row r="26" spans="1:2" x14ac:dyDescent="0.25">
      <c r="A26" s="5">
        <v>25</v>
      </c>
      <c r="B26" s="4">
        <v>2.0156800000000001</v>
      </c>
    </row>
    <row r="27" spans="1:2" x14ac:dyDescent="0.25">
      <c r="A27" s="5">
        <v>26</v>
      </c>
      <c r="B27" s="4">
        <v>2.0249799999999998</v>
      </c>
    </row>
    <row r="28" spans="1:2" x14ac:dyDescent="0.25">
      <c r="A28" s="5">
        <v>27</v>
      </c>
      <c r="B28" s="4">
        <v>2.0262899999999999</v>
      </c>
    </row>
    <row r="29" spans="1:2" x14ac:dyDescent="0.25">
      <c r="A29" s="5">
        <v>28</v>
      </c>
      <c r="B29" s="4">
        <v>2.0200800000000001</v>
      </c>
    </row>
    <row r="30" spans="1:2" x14ac:dyDescent="0.25">
      <c r="A30" s="5">
        <v>29</v>
      </c>
      <c r="B30" s="4">
        <v>2.0316999999999998</v>
      </c>
    </row>
    <row r="31" spans="1:2" x14ac:dyDescent="0.25">
      <c r="A31" s="5">
        <v>30</v>
      </c>
      <c r="B31" s="4">
        <v>2.0219499999999999</v>
      </c>
    </row>
    <row r="32" spans="1:2" x14ac:dyDescent="0.25">
      <c r="A32" s="5">
        <v>31</v>
      </c>
      <c r="B32" s="4">
        <v>2.01959</v>
      </c>
    </row>
    <row r="33" spans="1:2" x14ac:dyDescent="0.25">
      <c r="A33" s="5">
        <v>32</v>
      </c>
      <c r="B33" s="4">
        <v>2.0298500000000002</v>
      </c>
    </row>
    <row r="34" spans="1:2" x14ac:dyDescent="0.25">
      <c r="A34" s="5">
        <v>33</v>
      </c>
      <c r="B34" s="4">
        <v>2.0144000000000002</v>
      </c>
    </row>
    <row r="35" spans="1:2" x14ac:dyDescent="0.25">
      <c r="A35" s="5">
        <v>34</v>
      </c>
      <c r="B35" s="4">
        <v>2.0116700000000001</v>
      </c>
    </row>
    <row r="36" spans="1:2" x14ac:dyDescent="0.25">
      <c r="A36" s="5">
        <v>35</v>
      </c>
      <c r="B36" s="4">
        <v>2.0402499999999999</v>
      </c>
    </row>
    <row r="37" spans="1:2" x14ac:dyDescent="0.25">
      <c r="A37" s="5">
        <v>36</v>
      </c>
      <c r="B37" s="4">
        <v>2.0118299999999998</v>
      </c>
    </row>
    <row r="38" spans="1:2" x14ac:dyDescent="0.25">
      <c r="A38" s="5">
        <v>37</v>
      </c>
      <c r="B38" s="4">
        <v>2.0139</v>
      </c>
    </row>
    <row r="39" spans="1:2" x14ac:dyDescent="0.25">
      <c r="A39" s="5">
        <v>38</v>
      </c>
      <c r="B39" s="4">
        <v>2.0211000000000001</v>
      </c>
    </row>
    <row r="40" spans="1:2" x14ac:dyDescent="0.25">
      <c r="A40" s="5">
        <v>39</v>
      </c>
      <c r="B40" s="4">
        <v>2.0258600000000002</v>
      </c>
    </row>
    <row r="41" spans="1:2" x14ac:dyDescent="0.25">
      <c r="A41" s="5">
        <v>40</v>
      </c>
      <c r="B41" s="4">
        <v>2.0192299999999999</v>
      </c>
    </row>
    <row r="42" spans="1:2" x14ac:dyDescent="0.25">
      <c r="A42" s="5">
        <v>41</v>
      </c>
      <c r="B42" s="4">
        <v>2.01613</v>
      </c>
    </row>
    <row r="43" spans="1:2" x14ac:dyDescent="0.25">
      <c r="A43" s="5">
        <v>42</v>
      </c>
      <c r="B43" s="4">
        <v>1.9971399999999999</v>
      </c>
    </row>
    <row r="44" spans="1:2" x14ac:dyDescent="0.25">
      <c r="A44" s="5">
        <v>43</v>
      </c>
      <c r="B44" s="4">
        <v>2.0153699999999999</v>
      </c>
    </row>
    <row r="45" spans="1:2" x14ac:dyDescent="0.25">
      <c r="A45" s="5">
        <v>44</v>
      </c>
      <c r="B45" s="4">
        <v>2.0280100000000001</v>
      </c>
    </row>
    <row r="46" spans="1:2" x14ac:dyDescent="0.25">
      <c r="A46" s="5">
        <v>45</v>
      </c>
      <c r="B46" s="4">
        <v>2.0233500000000002</v>
      </c>
    </row>
    <row r="47" spans="1:2" x14ac:dyDescent="0.25">
      <c r="A47" s="5">
        <v>46</v>
      </c>
      <c r="B47" s="4">
        <v>2.0291100000000002</v>
      </c>
    </row>
    <row r="48" spans="1:2" x14ac:dyDescent="0.25">
      <c r="A48" s="5">
        <v>47</v>
      </c>
      <c r="B48" s="4">
        <v>2.02413</v>
      </c>
    </row>
    <row r="49" spans="1:2" x14ac:dyDescent="0.25">
      <c r="A49" s="5">
        <v>48</v>
      </c>
      <c r="B49" s="4">
        <v>2.0189900000000001</v>
      </c>
    </row>
    <row r="50" spans="1:2" x14ac:dyDescent="0.25">
      <c r="A50" s="5">
        <v>49</v>
      </c>
      <c r="B50" s="4">
        <v>2.0278499999999999</v>
      </c>
    </row>
    <row r="51" spans="1:2" x14ac:dyDescent="0.25">
      <c r="A51" s="5">
        <v>50</v>
      </c>
      <c r="B51" s="4">
        <v>2.03016</v>
      </c>
    </row>
    <row r="52" spans="1:2" x14ac:dyDescent="0.25">
      <c r="A52" s="5">
        <v>51</v>
      </c>
      <c r="B52" s="4">
        <v>2.01417</v>
      </c>
    </row>
    <row r="53" spans="1:2" x14ac:dyDescent="0.25">
      <c r="A53" s="5">
        <v>52</v>
      </c>
      <c r="B53" s="4">
        <v>2.0278</v>
      </c>
    </row>
    <row r="54" spans="1:2" x14ac:dyDescent="0.25">
      <c r="A54" s="5">
        <v>53</v>
      </c>
      <c r="B54" s="4">
        <v>2.0145</v>
      </c>
    </row>
    <row r="55" spans="1:2" x14ac:dyDescent="0.25">
      <c r="A55" s="5">
        <v>54</v>
      </c>
      <c r="B55" s="4">
        <v>2.0353599999999998</v>
      </c>
    </row>
    <row r="56" spans="1:2" x14ac:dyDescent="0.25">
      <c r="A56" s="5">
        <v>55</v>
      </c>
      <c r="B56" s="4">
        <v>2.0138099999999999</v>
      </c>
    </row>
    <row r="57" spans="1:2" x14ac:dyDescent="0.25">
      <c r="A57" s="5">
        <v>56</v>
      </c>
      <c r="B57" s="4">
        <v>2.02556</v>
      </c>
    </row>
    <row r="58" spans="1:2" x14ac:dyDescent="0.25">
      <c r="A58" s="5">
        <v>57</v>
      </c>
      <c r="B58" s="4">
        <v>2.0073400000000001</v>
      </c>
    </row>
    <row r="59" spans="1:2" x14ac:dyDescent="0.25">
      <c r="A59" s="5">
        <v>58</v>
      </c>
      <c r="B59" s="4">
        <v>2.0405099999999998</v>
      </c>
    </row>
    <row r="60" spans="1:2" x14ac:dyDescent="0.25">
      <c r="A60" s="5">
        <v>59</v>
      </c>
      <c r="B60" s="4">
        <v>2.0344500000000001</v>
      </c>
    </row>
    <row r="61" spans="1:2" x14ac:dyDescent="0.25">
      <c r="A61" s="5">
        <v>60</v>
      </c>
      <c r="B61" s="4">
        <v>2.0345200000000001</v>
      </c>
    </row>
    <row r="62" spans="1:2" x14ac:dyDescent="0.25">
      <c r="A62" s="5">
        <v>61</v>
      </c>
      <c r="B62" s="4">
        <v>2.0291100000000002</v>
      </c>
    </row>
    <row r="63" spans="1:2" x14ac:dyDescent="0.25">
      <c r="A63" s="5">
        <v>62</v>
      </c>
      <c r="B63" s="4">
        <v>2.0281400000000001</v>
      </c>
    </row>
    <row r="64" spans="1:2" x14ac:dyDescent="0.25">
      <c r="A64" s="5">
        <v>63</v>
      </c>
      <c r="B64" s="4">
        <v>2.03112</v>
      </c>
    </row>
    <row r="65" spans="1:2" x14ac:dyDescent="0.25">
      <c r="A65" s="5">
        <v>64</v>
      </c>
      <c r="B65" s="4">
        <v>2.04121</v>
      </c>
    </row>
    <row r="66" spans="1:2" x14ac:dyDescent="0.25">
      <c r="A66" s="5">
        <v>65</v>
      </c>
      <c r="B66" s="4">
        <v>2.0274399999999999</v>
      </c>
    </row>
    <row r="67" spans="1:2" x14ac:dyDescent="0.25">
      <c r="A67" s="5">
        <v>66</v>
      </c>
      <c r="B67" s="4">
        <v>2.0270100000000002</v>
      </c>
    </row>
    <row r="68" spans="1:2" x14ac:dyDescent="0.25">
      <c r="A68" s="5">
        <v>67</v>
      </c>
      <c r="B68" s="4">
        <v>2.01471</v>
      </c>
    </row>
    <row r="69" spans="1:2" x14ac:dyDescent="0.25">
      <c r="A69" s="5">
        <v>68</v>
      </c>
      <c r="B69" s="4">
        <v>2.0164499999999999</v>
      </c>
    </row>
    <row r="70" spans="1:2" x14ac:dyDescent="0.25">
      <c r="A70" s="5">
        <v>69</v>
      </c>
      <c r="B70" s="4">
        <v>2.01159</v>
      </c>
    </row>
    <row r="71" spans="1:2" x14ac:dyDescent="0.25">
      <c r="A71" s="5">
        <v>70</v>
      </c>
      <c r="B71" s="4">
        <v>2.0323000000000002</v>
      </c>
    </row>
    <row r="72" spans="1:2" x14ac:dyDescent="0.25">
      <c r="A72" s="5">
        <v>71</v>
      </c>
      <c r="B72" s="4">
        <v>2.0279799999999999</v>
      </c>
    </row>
    <row r="73" spans="1:2" x14ac:dyDescent="0.25">
      <c r="A73" s="5">
        <v>72</v>
      </c>
      <c r="B73" s="4">
        <v>2.0301499999999999</v>
      </c>
    </row>
    <row r="74" spans="1:2" x14ac:dyDescent="0.25">
      <c r="A74" s="5">
        <v>73</v>
      </c>
      <c r="B74" s="4">
        <v>2.0200999999999998</v>
      </c>
    </row>
    <row r="75" spans="1:2" x14ac:dyDescent="0.25">
      <c r="A75" s="5">
        <v>74</v>
      </c>
      <c r="B75" s="4">
        <v>2.0278100000000001</v>
      </c>
    </row>
    <row r="76" spans="1:2" x14ac:dyDescent="0.25">
      <c r="A76" s="5">
        <v>75</v>
      </c>
      <c r="B76" s="4">
        <v>2.0278800000000001</v>
      </c>
    </row>
    <row r="77" spans="1:2" x14ac:dyDescent="0.25">
      <c r="A77" s="5">
        <v>76</v>
      </c>
      <c r="B77" s="4">
        <v>2.02529</v>
      </c>
    </row>
    <row r="78" spans="1:2" x14ac:dyDescent="0.25">
      <c r="A78" s="5">
        <v>77</v>
      </c>
      <c r="B78" s="4">
        <v>2.0383</v>
      </c>
    </row>
    <row r="79" spans="1:2" x14ac:dyDescent="0.25">
      <c r="A79" s="5">
        <v>78</v>
      </c>
      <c r="B79" s="4">
        <v>2.01471</v>
      </c>
    </row>
    <row r="80" spans="1:2" x14ac:dyDescent="0.25">
      <c r="A80" s="5">
        <v>79</v>
      </c>
      <c r="B80" s="4">
        <v>2.02779</v>
      </c>
    </row>
    <row r="81" spans="1:2" x14ac:dyDescent="0.25">
      <c r="A81" s="5">
        <v>80</v>
      </c>
      <c r="B81" s="4">
        <v>2.0349599999999999</v>
      </c>
    </row>
    <row r="82" spans="1:2" x14ac:dyDescent="0.25">
      <c r="A82" s="5">
        <v>81</v>
      </c>
      <c r="B82" s="4">
        <v>2.0412699999999999</v>
      </c>
    </row>
    <row r="83" spans="1:2" x14ac:dyDescent="0.25">
      <c r="A83" s="5">
        <v>82</v>
      </c>
      <c r="B83" s="4">
        <v>2.01749</v>
      </c>
    </row>
    <row r="84" spans="1:2" x14ac:dyDescent="0.25">
      <c r="A84" s="5">
        <v>83</v>
      </c>
      <c r="B84" s="4">
        <v>2.0362900000000002</v>
      </c>
    </row>
    <row r="85" spans="1:2" x14ac:dyDescent="0.25">
      <c r="A85" s="5">
        <v>84</v>
      </c>
      <c r="B85" s="4">
        <v>2.0243099999999998</v>
      </c>
    </row>
    <row r="86" spans="1:2" x14ac:dyDescent="0.25">
      <c r="A86" s="5">
        <v>85</v>
      </c>
      <c r="B86" s="4">
        <v>2.0074900000000002</v>
      </c>
    </row>
    <row r="87" spans="1:2" x14ac:dyDescent="0.25">
      <c r="A87" s="5">
        <v>86</v>
      </c>
      <c r="B87" s="4">
        <v>2.0272000000000001</v>
      </c>
    </row>
    <row r="88" spans="1:2" x14ac:dyDescent="0.25">
      <c r="A88" s="5">
        <v>87</v>
      </c>
      <c r="B88" s="4">
        <v>2.0444599999999999</v>
      </c>
    </row>
    <row r="89" spans="1:2" x14ac:dyDescent="0.25">
      <c r="A89" s="5">
        <v>88</v>
      </c>
      <c r="B89" s="4">
        <v>2.0262699999999998</v>
      </c>
    </row>
    <row r="90" spans="1:2" x14ac:dyDescent="0.25">
      <c r="A90" s="5">
        <v>89</v>
      </c>
      <c r="B90" s="4">
        <v>2.0262199999999999</v>
      </c>
    </row>
    <row r="91" spans="1:2" x14ac:dyDescent="0.25">
      <c r="A91" s="5">
        <v>90</v>
      </c>
      <c r="B91" s="4">
        <v>2.0432199999999998</v>
      </c>
    </row>
    <row r="92" spans="1:2" x14ac:dyDescent="0.25">
      <c r="A92" s="5">
        <v>91</v>
      </c>
      <c r="B92" s="4">
        <v>2.0354000000000001</v>
      </c>
    </row>
    <row r="93" spans="1:2" x14ac:dyDescent="0.25">
      <c r="A93" s="5">
        <v>92</v>
      </c>
      <c r="B93" s="4">
        <v>2.0155099999999999</v>
      </c>
    </row>
    <row r="94" spans="1:2" x14ac:dyDescent="0.25">
      <c r="A94" s="5">
        <v>93</v>
      </c>
      <c r="B94" s="4">
        <v>2.0227900000000001</v>
      </c>
    </row>
    <row r="95" spans="1:2" x14ac:dyDescent="0.25">
      <c r="A95" s="5">
        <v>94</v>
      </c>
      <c r="B95" s="4">
        <v>2.0375399999999999</v>
      </c>
    </row>
    <row r="96" spans="1:2" x14ac:dyDescent="0.25">
      <c r="A96" s="5">
        <v>95</v>
      </c>
      <c r="B96" s="4">
        <v>2.0382799999999999</v>
      </c>
    </row>
    <row r="97" spans="1:2" x14ac:dyDescent="0.25">
      <c r="A97" s="5">
        <v>96</v>
      </c>
      <c r="B97" s="4">
        <v>2.0188100000000002</v>
      </c>
    </row>
    <row r="98" spans="1:2" x14ac:dyDescent="0.25">
      <c r="A98" s="5">
        <v>97</v>
      </c>
      <c r="B98" s="4">
        <v>2.0181300000000002</v>
      </c>
    </row>
    <row r="99" spans="1:2" x14ac:dyDescent="0.25">
      <c r="A99" s="5">
        <v>98</v>
      </c>
      <c r="B99" s="4">
        <v>2.0279799999999999</v>
      </c>
    </row>
    <row r="100" spans="1:2" x14ac:dyDescent="0.25">
      <c r="A100" s="5">
        <v>99</v>
      </c>
      <c r="B100" s="4">
        <v>2.02942</v>
      </c>
    </row>
    <row r="101" spans="1:2" x14ac:dyDescent="0.25">
      <c r="A101" s="5">
        <v>100</v>
      </c>
      <c r="B101" s="4">
        <v>2.01857</v>
      </c>
    </row>
    <row r="102" spans="1:2" x14ac:dyDescent="0.25">
      <c r="A102" s="5">
        <v>101</v>
      </c>
      <c r="B102" s="4">
        <v>2.0576500000000002</v>
      </c>
    </row>
    <row r="103" spans="1:2" x14ac:dyDescent="0.25">
      <c r="A103" s="5">
        <v>102</v>
      </c>
      <c r="B103" s="4">
        <v>2.0371800000000002</v>
      </c>
    </row>
    <row r="104" spans="1:2" x14ac:dyDescent="0.25">
      <c r="A104" s="5">
        <v>103</v>
      </c>
      <c r="B104" s="4">
        <v>2.02929</v>
      </c>
    </row>
    <row r="105" spans="1:2" x14ac:dyDescent="0.25">
      <c r="A105" s="5">
        <v>104</v>
      </c>
      <c r="B105" s="4">
        <v>2.02136</v>
      </c>
    </row>
    <row r="106" spans="1:2" x14ac:dyDescent="0.25">
      <c r="A106" s="5">
        <v>105</v>
      </c>
      <c r="B106" s="4">
        <v>2.0337299999999998</v>
      </c>
    </row>
    <row r="107" spans="1:2" x14ac:dyDescent="0.25">
      <c r="A107" s="5">
        <v>106</v>
      </c>
      <c r="B107" s="4">
        <v>2.02494</v>
      </c>
    </row>
    <row r="108" spans="1:2" x14ac:dyDescent="0.25">
      <c r="A108" s="5">
        <v>107</v>
      </c>
      <c r="B108" s="4">
        <v>2.0419</v>
      </c>
    </row>
    <row r="109" spans="1:2" x14ac:dyDescent="0.25">
      <c r="A109" s="5">
        <v>108</v>
      </c>
      <c r="B109" s="4">
        <v>2.0304199999999999</v>
      </c>
    </row>
    <row r="110" spans="1:2" x14ac:dyDescent="0.25">
      <c r="A110" s="5">
        <v>109</v>
      </c>
      <c r="B110" s="4">
        <v>2.0417000000000001</v>
      </c>
    </row>
    <row r="111" spans="1:2" x14ac:dyDescent="0.25">
      <c r="A111" s="5">
        <v>110</v>
      </c>
      <c r="B111" s="4">
        <v>2.0234100000000002</v>
      </c>
    </row>
    <row r="112" spans="1:2" x14ac:dyDescent="0.25">
      <c r="A112" s="5">
        <v>111</v>
      </c>
      <c r="B112" s="4">
        <v>2.0377800000000001</v>
      </c>
    </row>
    <row r="113" spans="1:2" x14ac:dyDescent="0.25">
      <c r="A113" s="5">
        <v>112</v>
      </c>
      <c r="B113" s="4">
        <v>2.0070700000000001</v>
      </c>
    </row>
    <row r="114" spans="1:2" x14ac:dyDescent="0.25">
      <c r="A114" s="5">
        <v>113</v>
      </c>
      <c r="B114" s="4">
        <v>2.0182199999999999</v>
      </c>
    </row>
    <row r="115" spans="1:2" x14ac:dyDescent="0.25">
      <c r="A115" s="5">
        <v>114</v>
      </c>
      <c r="B115" s="4">
        <v>2.02041</v>
      </c>
    </row>
    <row r="116" spans="1:2" x14ac:dyDescent="0.25">
      <c r="A116" s="5">
        <v>115</v>
      </c>
      <c r="B116" s="4">
        <v>2.02033</v>
      </c>
    </row>
    <row r="117" spans="1:2" x14ac:dyDescent="0.25">
      <c r="A117" s="5">
        <v>116</v>
      </c>
      <c r="B117" s="4">
        <v>2.0215399999999999</v>
      </c>
    </row>
    <row r="118" spans="1:2" x14ac:dyDescent="0.25">
      <c r="A118" s="5">
        <v>117</v>
      </c>
      <c r="B118" s="4">
        <v>2.0368300000000001</v>
      </c>
    </row>
    <row r="119" spans="1:2" x14ac:dyDescent="0.25">
      <c r="A119" s="5">
        <v>118</v>
      </c>
      <c r="B119" s="4">
        <v>2.0088499999999998</v>
      </c>
    </row>
    <row r="120" spans="1:2" x14ac:dyDescent="0.25">
      <c r="A120" s="5">
        <v>119</v>
      </c>
      <c r="B120" s="4">
        <v>2.0268600000000001</v>
      </c>
    </row>
    <row r="121" spans="1:2" x14ac:dyDescent="0.25">
      <c r="A121" s="5">
        <v>120</v>
      </c>
      <c r="B121" s="4">
        <v>2.0304000000000002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1785D-DF97-4719-98F1-6E2CFDC27061}">
  <dimension ref="A1:C26"/>
  <sheetViews>
    <sheetView workbookViewId="0">
      <selection activeCell="E6" sqref="E6"/>
    </sheetView>
  </sheetViews>
  <sheetFormatPr defaultRowHeight="15" x14ac:dyDescent="0.25"/>
  <cols>
    <col min="2" max="2" width="22.140625" bestFit="1" customWidth="1"/>
    <col min="3" max="3" width="26.140625" bestFit="1" customWidth="1"/>
  </cols>
  <sheetData>
    <row r="1" spans="1:3" x14ac:dyDescent="0.25">
      <c r="A1" s="6" t="s">
        <v>9</v>
      </c>
      <c r="B1" s="6" t="s">
        <v>10</v>
      </c>
      <c r="C1" s="6" t="s">
        <v>11</v>
      </c>
    </row>
    <row r="2" spans="1:3" x14ac:dyDescent="0.25">
      <c r="A2" s="6">
        <v>1</v>
      </c>
      <c r="B2" s="7">
        <v>100</v>
      </c>
      <c r="C2" s="7">
        <v>3</v>
      </c>
    </row>
    <row r="3" spans="1:3" x14ac:dyDescent="0.25">
      <c r="A3" s="6">
        <v>2</v>
      </c>
      <c r="B3" s="7">
        <v>100</v>
      </c>
      <c r="C3" s="7">
        <v>5</v>
      </c>
    </row>
    <row r="4" spans="1:3" x14ac:dyDescent="0.25">
      <c r="A4" s="6">
        <v>3</v>
      </c>
      <c r="B4" s="7">
        <v>100</v>
      </c>
      <c r="C4" s="7">
        <v>2</v>
      </c>
    </row>
    <row r="5" spans="1:3" x14ac:dyDescent="0.25">
      <c r="A5" s="6">
        <v>4</v>
      </c>
      <c r="B5" s="7">
        <v>100</v>
      </c>
      <c r="C5" s="7">
        <v>3</v>
      </c>
    </row>
    <row r="6" spans="1:3" x14ac:dyDescent="0.25">
      <c r="A6" s="6">
        <v>5</v>
      </c>
      <c r="B6" s="7">
        <v>90</v>
      </c>
      <c r="C6" s="7">
        <v>4</v>
      </c>
    </row>
    <row r="7" spans="1:3" x14ac:dyDescent="0.25">
      <c r="A7" s="6">
        <v>6</v>
      </c>
      <c r="B7" s="7">
        <v>100</v>
      </c>
      <c r="C7" s="7">
        <v>2</v>
      </c>
    </row>
    <row r="8" spans="1:3" x14ac:dyDescent="0.25">
      <c r="A8" s="6">
        <v>7</v>
      </c>
      <c r="B8" s="7">
        <v>100</v>
      </c>
      <c r="C8" s="7">
        <v>4</v>
      </c>
    </row>
    <row r="9" spans="1:3" x14ac:dyDescent="0.25">
      <c r="A9" s="6">
        <v>8</v>
      </c>
      <c r="B9" s="7">
        <v>100</v>
      </c>
      <c r="C9" s="7">
        <v>3</v>
      </c>
    </row>
    <row r="10" spans="1:3" x14ac:dyDescent="0.25">
      <c r="A10" s="6">
        <v>9</v>
      </c>
      <c r="B10" s="7">
        <v>100</v>
      </c>
      <c r="C10" s="7">
        <v>3</v>
      </c>
    </row>
    <row r="11" spans="1:3" x14ac:dyDescent="0.25">
      <c r="A11" s="6">
        <v>10</v>
      </c>
      <c r="B11" s="7">
        <v>100</v>
      </c>
      <c r="C11" s="7">
        <v>4</v>
      </c>
    </row>
    <row r="12" spans="1:3" x14ac:dyDescent="0.25">
      <c r="A12" s="6">
        <v>11</v>
      </c>
      <c r="B12" s="7">
        <v>100</v>
      </c>
      <c r="C12" s="7">
        <v>5</v>
      </c>
    </row>
    <row r="13" spans="1:3" x14ac:dyDescent="0.25">
      <c r="A13" s="6">
        <v>12</v>
      </c>
      <c r="B13" s="7">
        <v>100</v>
      </c>
      <c r="C13" s="7">
        <v>2</v>
      </c>
    </row>
    <row r="14" spans="1:3" x14ac:dyDescent="0.25">
      <c r="A14" s="6">
        <v>13</v>
      </c>
      <c r="B14" s="7">
        <v>100</v>
      </c>
      <c r="C14" s="7">
        <v>2</v>
      </c>
    </row>
    <row r="15" spans="1:3" x14ac:dyDescent="0.25">
      <c r="A15" s="6">
        <v>14</v>
      </c>
      <c r="B15" s="7">
        <v>100</v>
      </c>
      <c r="C15" s="7">
        <v>4</v>
      </c>
    </row>
    <row r="16" spans="1:3" x14ac:dyDescent="0.25">
      <c r="A16" s="6">
        <v>15</v>
      </c>
      <c r="B16" s="7">
        <v>100</v>
      </c>
      <c r="C16" s="7">
        <v>1</v>
      </c>
    </row>
    <row r="17" spans="1:3" x14ac:dyDescent="0.25">
      <c r="A17" s="6">
        <v>16</v>
      </c>
      <c r="B17" s="7">
        <v>100</v>
      </c>
      <c r="C17" s="7">
        <v>1</v>
      </c>
    </row>
    <row r="18" spans="1:3" x14ac:dyDescent="0.25">
      <c r="A18" s="6">
        <v>17</v>
      </c>
      <c r="B18" s="7">
        <v>100</v>
      </c>
      <c r="C18" s="7">
        <v>2</v>
      </c>
    </row>
    <row r="19" spans="1:3" x14ac:dyDescent="0.25">
      <c r="A19" s="6">
        <v>18</v>
      </c>
      <c r="B19" s="7">
        <v>100</v>
      </c>
      <c r="C19" s="7">
        <v>1</v>
      </c>
    </row>
    <row r="20" spans="1:3" x14ac:dyDescent="0.25">
      <c r="A20" s="6">
        <v>19</v>
      </c>
      <c r="B20" s="7">
        <v>100</v>
      </c>
      <c r="C20" s="7">
        <v>4</v>
      </c>
    </row>
    <row r="21" spans="1:3" x14ac:dyDescent="0.25">
      <c r="A21" s="6">
        <v>20</v>
      </c>
      <c r="B21" s="7">
        <v>100</v>
      </c>
      <c r="C21" s="7">
        <v>4</v>
      </c>
    </row>
    <row r="22" spans="1:3" x14ac:dyDescent="0.25">
      <c r="A22" s="6">
        <v>21</v>
      </c>
      <c r="B22" s="7">
        <v>100</v>
      </c>
      <c r="C22" s="7">
        <v>5</v>
      </c>
    </row>
    <row r="23" spans="1:3" x14ac:dyDescent="0.25">
      <c r="A23" s="6">
        <v>22</v>
      </c>
      <c r="B23" s="7">
        <v>100</v>
      </c>
      <c r="C23" s="7">
        <v>5</v>
      </c>
    </row>
    <row r="24" spans="1:3" x14ac:dyDescent="0.25">
      <c r="A24" s="6">
        <v>23</v>
      </c>
      <c r="B24" s="7">
        <v>100</v>
      </c>
      <c r="C24" s="7">
        <v>3</v>
      </c>
    </row>
    <row r="25" spans="1:3" x14ac:dyDescent="0.25">
      <c r="A25" s="6">
        <v>24</v>
      </c>
      <c r="B25" s="7">
        <v>100</v>
      </c>
      <c r="C25" s="7">
        <v>1</v>
      </c>
    </row>
    <row r="26" spans="1:3" x14ac:dyDescent="0.25">
      <c r="A26" s="6">
        <v>25</v>
      </c>
      <c r="B26" s="7">
        <v>100</v>
      </c>
      <c r="C26" s="7"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13E3C-EF94-48AA-B485-C9B6FC1694DE}">
  <dimension ref="A1:L24"/>
  <sheetViews>
    <sheetView workbookViewId="0">
      <selection activeCell="O14" sqref="O14"/>
    </sheetView>
  </sheetViews>
  <sheetFormatPr defaultRowHeight="15" x14ac:dyDescent="0.25"/>
  <sheetData>
    <row r="1" spans="1:12" ht="15.75" thickBot="1" x14ac:dyDescent="0.3">
      <c r="A1" s="47" t="s">
        <v>77</v>
      </c>
      <c r="B1" s="48" t="s">
        <v>78</v>
      </c>
      <c r="C1" s="49" t="s">
        <v>79</v>
      </c>
      <c r="D1" s="49" t="s">
        <v>80</v>
      </c>
      <c r="E1" s="49" t="s">
        <v>81</v>
      </c>
      <c r="F1" s="49" t="s">
        <v>82</v>
      </c>
      <c r="G1" s="50" t="s">
        <v>83</v>
      </c>
      <c r="H1" s="51" t="s">
        <v>84</v>
      </c>
      <c r="I1" s="93"/>
      <c r="J1" s="93"/>
      <c r="K1" s="93"/>
      <c r="L1" s="93"/>
    </row>
    <row r="2" spans="1:12" x14ac:dyDescent="0.25">
      <c r="A2" s="52"/>
      <c r="B2" s="53">
        <v>2</v>
      </c>
      <c r="C2" s="54">
        <v>3</v>
      </c>
      <c r="D2" s="54">
        <v>4</v>
      </c>
      <c r="E2" s="54">
        <v>5</v>
      </c>
      <c r="F2" s="54">
        <v>6</v>
      </c>
      <c r="G2" s="55">
        <v>7</v>
      </c>
      <c r="H2" s="56">
        <v>8</v>
      </c>
      <c r="I2" s="93"/>
      <c r="J2" s="93"/>
      <c r="K2" s="93"/>
      <c r="L2" s="93"/>
    </row>
    <row r="3" spans="1:12" ht="15.75" thickBot="1" x14ac:dyDescent="0.3">
      <c r="A3" s="57">
        <v>2</v>
      </c>
      <c r="B3" s="58">
        <v>1.88</v>
      </c>
      <c r="C3" s="59">
        <v>2.6589999999999998</v>
      </c>
      <c r="D3" s="59">
        <v>1.88</v>
      </c>
      <c r="E3" s="59">
        <v>0</v>
      </c>
      <c r="F3" s="59">
        <v>3.2669999999999999</v>
      </c>
      <c r="G3" s="60">
        <v>0</v>
      </c>
      <c r="H3" s="61">
        <v>3.2669999999999999</v>
      </c>
      <c r="I3" s="93"/>
      <c r="J3" s="93"/>
      <c r="K3" s="93"/>
      <c r="L3" s="93"/>
    </row>
    <row r="4" spans="1:12" x14ac:dyDescent="0.25">
      <c r="A4" s="62">
        <v>3</v>
      </c>
      <c r="B4" s="63">
        <v>1.0229999999999999</v>
      </c>
      <c r="C4" s="64">
        <v>1.954</v>
      </c>
      <c r="D4" s="64">
        <v>1.19</v>
      </c>
      <c r="E4" s="64">
        <v>0</v>
      </c>
      <c r="F4" s="64">
        <v>2.5680000000000001</v>
      </c>
      <c r="G4" s="65">
        <v>0</v>
      </c>
      <c r="H4" s="66">
        <v>2.5739999999999998</v>
      </c>
      <c r="I4" s="93"/>
      <c r="J4" s="67" t="s">
        <v>85</v>
      </c>
      <c r="K4" s="68"/>
      <c r="L4" s="93"/>
    </row>
    <row r="5" spans="1:12" x14ac:dyDescent="0.25">
      <c r="A5" s="62">
        <v>4</v>
      </c>
      <c r="B5" s="63">
        <v>0.72899999999999998</v>
      </c>
      <c r="C5" s="64">
        <v>1.6279999999999999</v>
      </c>
      <c r="D5" s="64">
        <v>0.8</v>
      </c>
      <c r="E5" s="64">
        <v>0</v>
      </c>
      <c r="F5" s="64">
        <v>2.266</v>
      </c>
      <c r="G5" s="65">
        <v>0</v>
      </c>
      <c r="H5" s="66">
        <v>2.282</v>
      </c>
      <c r="I5" s="93"/>
      <c r="J5" s="69" t="s">
        <v>77</v>
      </c>
      <c r="K5" s="13"/>
      <c r="L5" s="93"/>
    </row>
    <row r="6" spans="1:12" ht="15.75" thickBot="1" x14ac:dyDescent="0.3">
      <c r="A6" s="62">
        <v>5</v>
      </c>
      <c r="B6" s="63">
        <v>0.57699999999999996</v>
      </c>
      <c r="C6" s="64">
        <v>1.427</v>
      </c>
      <c r="D6" s="64">
        <v>0.69</v>
      </c>
      <c r="E6" s="64">
        <v>0</v>
      </c>
      <c r="F6" s="64">
        <v>2.089</v>
      </c>
      <c r="G6" s="65">
        <v>0</v>
      </c>
      <c r="H6" s="66">
        <v>2.1139999999999999</v>
      </c>
      <c r="I6" s="93"/>
      <c r="J6" s="70" t="s">
        <v>86</v>
      </c>
      <c r="K6" s="18" t="e">
        <f>IF(OR(K4=B13,K4=C13),INDEX(A14:C23,VLOOKUP(K5,A15:A23,1,0),HLOOKUP(K4,B13:C14,2,0)),INDEX(A2:H11,VLOOKUP(K5,A3:A11,1,0),HLOOKUP(K4,B1:H2,2,0)))</f>
        <v>#N/A</v>
      </c>
      <c r="L6" s="93"/>
    </row>
    <row r="7" spans="1:12" x14ac:dyDescent="0.25">
      <c r="A7" s="62">
        <v>6</v>
      </c>
      <c r="B7" s="63">
        <v>0.48299999999999998</v>
      </c>
      <c r="C7" s="64">
        <v>1.2869999999999999</v>
      </c>
      <c r="D7" s="64">
        <v>0.55000000000000004</v>
      </c>
      <c r="E7" s="64">
        <v>0.03</v>
      </c>
      <c r="F7" s="64">
        <v>1.97</v>
      </c>
      <c r="G7" s="65">
        <v>0</v>
      </c>
      <c r="H7" s="66">
        <v>2.004</v>
      </c>
      <c r="I7" s="93"/>
      <c r="J7" s="93"/>
      <c r="K7" s="93"/>
      <c r="L7" s="93"/>
    </row>
    <row r="8" spans="1:12" x14ac:dyDescent="0.25">
      <c r="A8" s="62">
        <v>7</v>
      </c>
      <c r="B8" s="63">
        <v>0.41899999999999998</v>
      </c>
      <c r="C8" s="64">
        <v>1.1819999999999999</v>
      </c>
      <c r="D8" s="64">
        <v>0.51</v>
      </c>
      <c r="E8" s="64">
        <v>0.11799999999999999</v>
      </c>
      <c r="F8" s="64">
        <v>1.8819999999999999</v>
      </c>
      <c r="G8" s="65">
        <v>7.5999999999999998E-2</v>
      </c>
      <c r="H8" s="66">
        <v>1.9239999999999999</v>
      </c>
      <c r="I8" s="93"/>
      <c r="J8" s="93"/>
      <c r="K8" s="93"/>
      <c r="L8" s="93"/>
    </row>
    <row r="9" spans="1:12" x14ac:dyDescent="0.25">
      <c r="A9" s="62">
        <v>8</v>
      </c>
      <c r="B9" s="63">
        <v>0.373</v>
      </c>
      <c r="C9" s="64">
        <v>1.099</v>
      </c>
      <c r="D9" s="64">
        <v>0.43</v>
      </c>
      <c r="E9" s="64">
        <v>0.185</v>
      </c>
      <c r="F9" s="64">
        <v>1.8149999999999999</v>
      </c>
      <c r="G9" s="65">
        <v>0.13600000000000001</v>
      </c>
      <c r="H9" s="66">
        <v>1.8640000000000001</v>
      </c>
      <c r="I9" s="93"/>
      <c r="J9" s="93"/>
      <c r="K9" s="93"/>
      <c r="L9" s="93"/>
    </row>
    <row r="10" spans="1:12" x14ac:dyDescent="0.25">
      <c r="A10" s="62">
        <v>9</v>
      </c>
      <c r="B10" s="63">
        <v>0.33700000000000002</v>
      </c>
      <c r="C10" s="64">
        <v>1.032</v>
      </c>
      <c r="D10" s="64">
        <v>0.41</v>
      </c>
      <c r="E10" s="64">
        <v>0.23899999999999999</v>
      </c>
      <c r="F10" s="64">
        <v>1.7609999999999999</v>
      </c>
      <c r="G10" s="65">
        <v>0.184</v>
      </c>
      <c r="H10" s="66">
        <v>1.8160000000000001</v>
      </c>
      <c r="I10" s="93"/>
      <c r="J10" s="93"/>
      <c r="K10" s="93"/>
      <c r="L10" s="93"/>
    </row>
    <row r="11" spans="1:12" ht="15.75" thickBot="1" x14ac:dyDescent="0.3">
      <c r="A11" s="71">
        <v>10</v>
      </c>
      <c r="B11" s="72">
        <v>0.308</v>
      </c>
      <c r="C11" s="73">
        <v>0.97499999999999998</v>
      </c>
      <c r="D11" s="73">
        <v>0.36</v>
      </c>
      <c r="E11" s="73">
        <v>0.28399999999999997</v>
      </c>
      <c r="F11" s="73">
        <v>1.716</v>
      </c>
      <c r="G11" s="74">
        <v>0.223</v>
      </c>
      <c r="H11" s="75">
        <v>1.7769999999999999</v>
      </c>
      <c r="I11" s="93"/>
      <c r="J11" s="93"/>
      <c r="K11" s="93"/>
      <c r="L11" s="93"/>
    </row>
    <row r="12" spans="1:12" ht="15.75" customHeight="1" thickBot="1" x14ac:dyDescent="0.3">
      <c r="A12" s="94"/>
      <c r="B12" s="94"/>
      <c r="C12" s="94"/>
      <c r="D12" s="94"/>
      <c r="E12" s="94"/>
      <c r="F12" s="94"/>
      <c r="G12" s="94"/>
      <c r="H12" s="94"/>
      <c r="I12" s="93"/>
      <c r="J12" s="93"/>
      <c r="K12" s="93"/>
      <c r="L12" s="93"/>
    </row>
    <row r="13" spans="1:12" ht="15.75" thickBot="1" x14ac:dyDescent="0.3">
      <c r="A13" s="76" t="s">
        <v>77</v>
      </c>
      <c r="B13" s="77" t="s">
        <v>87</v>
      </c>
      <c r="C13" s="78" t="s">
        <v>88</v>
      </c>
      <c r="D13" s="91"/>
      <c r="E13" s="92"/>
      <c r="F13" s="92"/>
      <c r="G13" s="92"/>
      <c r="H13" s="92"/>
      <c r="I13" s="93"/>
      <c r="J13" s="93"/>
      <c r="K13" s="93"/>
      <c r="L13" s="93"/>
    </row>
    <row r="14" spans="1:12" x14ac:dyDescent="0.25">
      <c r="A14" s="79"/>
      <c r="B14" s="80">
        <v>2</v>
      </c>
      <c r="C14" s="81">
        <v>3</v>
      </c>
      <c r="D14" s="91"/>
      <c r="E14" s="92"/>
      <c r="F14" s="92"/>
      <c r="G14" s="92"/>
      <c r="H14" s="92"/>
      <c r="I14" s="93"/>
      <c r="J14" s="93"/>
      <c r="K14" s="93"/>
      <c r="L14" s="93"/>
    </row>
    <row r="15" spans="1:12" x14ac:dyDescent="0.25">
      <c r="A15" s="82">
        <v>2</v>
      </c>
      <c r="B15" s="83">
        <v>0.79790000000000005</v>
      </c>
      <c r="C15" s="84">
        <v>1.1279999999999999</v>
      </c>
      <c r="D15" s="91"/>
      <c r="E15" s="92"/>
      <c r="F15" s="92"/>
      <c r="G15" s="92"/>
      <c r="H15" s="92"/>
      <c r="I15" s="93"/>
      <c r="J15" s="93"/>
      <c r="K15" s="93"/>
      <c r="L15" s="93"/>
    </row>
    <row r="16" spans="1:12" x14ac:dyDescent="0.25">
      <c r="A16" s="85">
        <v>3</v>
      </c>
      <c r="B16" s="86">
        <v>0.88619999999999999</v>
      </c>
      <c r="C16" s="87">
        <v>1.6930000000000001</v>
      </c>
      <c r="D16" s="91"/>
      <c r="E16" s="92"/>
      <c r="F16" s="92"/>
      <c r="G16" s="92"/>
      <c r="H16" s="92"/>
      <c r="I16" s="93"/>
      <c r="J16" s="93"/>
      <c r="K16" s="93"/>
      <c r="L16" s="93"/>
    </row>
    <row r="17" spans="1:12" x14ac:dyDescent="0.25">
      <c r="A17" s="85">
        <v>4</v>
      </c>
      <c r="B17" s="86">
        <v>0.92130000000000001</v>
      </c>
      <c r="C17" s="87">
        <v>2.0590000000000002</v>
      </c>
      <c r="D17" s="91"/>
      <c r="E17" s="92"/>
      <c r="F17" s="92"/>
      <c r="G17" s="92"/>
      <c r="H17" s="92"/>
      <c r="I17" s="93"/>
      <c r="J17" s="93"/>
      <c r="K17" s="93"/>
      <c r="L17" s="93"/>
    </row>
    <row r="18" spans="1:12" x14ac:dyDescent="0.25">
      <c r="A18" s="85">
        <v>5</v>
      </c>
      <c r="B18" s="86">
        <v>0.94</v>
      </c>
      <c r="C18" s="87">
        <v>2.3260000000000001</v>
      </c>
      <c r="D18" s="91"/>
      <c r="E18" s="92"/>
      <c r="F18" s="92"/>
      <c r="G18" s="92"/>
      <c r="H18" s="92"/>
      <c r="I18" s="93"/>
      <c r="J18" s="93"/>
      <c r="K18" s="93"/>
      <c r="L18" s="93"/>
    </row>
    <row r="19" spans="1:12" x14ac:dyDescent="0.25">
      <c r="A19" s="85">
        <v>6</v>
      </c>
      <c r="B19" s="86">
        <v>0.95150000000000001</v>
      </c>
      <c r="C19" s="87">
        <v>2.5339999999999998</v>
      </c>
      <c r="D19" s="91"/>
      <c r="E19" s="92"/>
      <c r="F19" s="92"/>
      <c r="G19" s="92"/>
      <c r="H19" s="92"/>
      <c r="I19" s="93"/>
      <c r="J19" s="93"/>
      <c r="K19" s="93"/>
      <c r="L19" s="93"/>
    </row>
    <row r="20" spans="1:12" x14ac:dyDescent="0.25">
      <c r="A20" s="85">
        <v>7</v>
      </c>
      <c r="B20" s="86">
        <v>0.95940000000000003</v>
      </c>
      <c r="C20" s="87">
        <v>2.7040000000000002</v>
      </c>
      <c r="D20" s="91"/>
      <c r="E20" s="92"/>
      <c r="F20" s="92"/>
      <c r="G20" s="92"/>
      <c r="H20" s="92"/>
      <c r="I20" s="93"/>
      <c r="J20" s="93"/>
      <c r="K20" s="93"/>
      <c r="L20" s="93"/>
    </row>
    <row r="21" spans="1:12" x14ac:dyDescent="0.25">
      <c r="A21" s="85">
        <v>8</v>
      </c>
      <c r="B21" s="86">
        <v>0.96499999999999997</v>
      </c>
      <c r="C21" s="87">
        <v>2.847</v>
      </c>
      <c r="D21" s="91"/>
      <c r="E21" s="92"/>
      <c r="F21" s="92"/>
      <c r="G21" s="92"/>
      <c r="H21" s="92"/>
      <c r="I21" s="93"/>
      <c r="J21" s="93"/>
      <c r="K21" s="93"/>
      <c r="L21" s="93"/>
    </row>
    <row r="22" spans="1:12" x14ac:dyDescent="0.25">
      <c r="A22" s="85">
        <v>9</v>
      </c>
      <c r="B22" s="86">
        <v>0.96930000000000005</v>
      </c>
      <c r="C22" s="87">
        <v>2.97</v>
      </c>
      <c r="D22" s="91"/>
      <c r="E22" s="92"/>
      <c r="F22" s="92"/>
      <c r="G22" s="92"/>
      <c r="H22" s="92"/>
      <c r="I22" s="93"/>
      <c r="J22" s="93"/>
      <c r="K22" s="93"/>
      <c r="L22" s="93"/>
    </row>
    <row r="23" spans="1:12" ht="15.75" thickBot="1" x14ac:dyDescent="0.3">
      <c r="A23" s="88">
        <v>10</v>
      </c>
      <c r="B23" s="89">
        <v>0.97270000000000001</v>
      </c>
      <c r="C23" s="90">
        <v>3.0779999999999998</v>
      </c>
      <c r="D23" s="91"/>
      <c r="E23" s="92"/>
      <c r="F23" s="92"/>
      <c r="G23" s="92"/>
      <c r="H23" s="92"/>
      <c r="I23" s="93"/>
      <c r="J23" s="93"/>
      <c r="K23" s="93"/>
      <c r="L23" s="93"/>
    </row>
    <row r="24" spans="1:12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</sheetData>
  <mergeCells count="2">
    <mergeCell ref="A12:H12"/>
    <mergeCell ref="D13:H2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A047-81DD-4B0E-A765-57856B6CF8BC}">
  <dimension ref="A1:N297"/>
  <sheetViews>
    <sheetView workbookViewId="0">
      <selection activeCell="E2" sqref="E2"/>
    </sheetView>
  </sheetViews>
  <sheetFormatPr defaultRowHeight="15" x14ac:dyDescent="0.25"/>
  <cols>
    <col min="1" max="1" width="20.28515625" bestFit="1" customWidth="1"/>
    <col min="3" max="7" width="9.140625" style="8"/>
    <col min="8" max="8" width="10.85546875" style="8" customWidth="1"/>
    <col min="9" max="10" width="9.140625" style="8"/>
  </cols>
  <sheetData>
    <row r="1" spans="1:14" ht="18" x14ac:dyDescent="0.35">
      <c r="A1" s="95" t="s">
        <v>89</v>
      </c>
      <c r="B1" s="10"/>
      <c r="C1" s="96" t="s">
        <v>90</v>
      </c>
      <c r="D1" s="97" t="s">
        <v>91</v>
      </c>
      <c r="E1" s="97" t="s">
        <v>92</v>
      </c>
      <c r="F1" s="97" t="s">
        <v>93</v>
      </c>
      <c r="G1" s="97" t="s">
        <v>94</v>
      </c>
      <c r="H1" s="97" t="s">
        <v>95</v>
      </c>
      <c r="I1" s="97" t="s">
        <v>96</v>
      </c>
      <c r="J1" s="97" t="s">
        <v>97</v>
      </c>
      <c r="N1" s="33"/>
    </row>
    <row r="2" spans="1:14" x14ac:dyDescent="0.25">
      <c r="A2" s="98" t="s">
        <v>98</v>
      </c>
      <c r="B2" s="29" t="e">
        <f>AVERAGE(C2:C222)</f>
        <v>#DIV/0!</v>
      </c>
      <c r="D2" s="8" t="str">
        <f>IF(ISBLANK(C2),"",1)</f>
        <v/>
      </c>
      <c r="E2" s="8" t="e">
        <f>IF(ISBLANK(C2), NA(),SMALL(C$2:C$211,D2))</f>
        <v>#N/A</v>
      </c>
      <c r="F2" s="8" t="str">
        <f t="shared" ref="F2:F65" si="0">IF(ISBLANK(C2),"",NORMDIST(E2, $B$2, $B$3, TRUE))</f>
        <v/>
      </c>
      <c r="G2" s="8" t="str">
        <f>IF(ISBLANK(C2), "", 1-F2)</f>
        <v/>
      </c>
      <c r="H2" s="8" t="str">
        <f>IF(ISBLANK(C2),"",SMALL(G$2:G$211,D2))</f>
        <v/>
      </c>
      <c r="I2" s="8" t="str">
        <f>IF(ISBLANK(C2),"",(2*D2-1)*(LN(F2)+LN(H2)))</f>
        <v/>
      </c>
      <c r="J2" s="8" t="e">
        <f t="shared" ref="J2:J65" si="1">IF(C2="",NA(),NORMSINV((D2-0.3)/($B$4+0.4)))</f>
        <v>#N/A</v>
      </c>
      <c r="K2" t="e">
        <f>L2*$B$3+$B$2</f>
        <v>#DIV/0!</v>
      </c>
      <c r="L2">
        <v>-3</v>
      </c>
    </row>
    <row r="3" spans="1:14" x14ac:dyDescent="0.25">
      <c r="A3" s="98" t="s">
        <v>99</v>
      </c>
      <c r="B3" s="29" t="e">
        <f>STDEV(C2:C211)</f>
        <v>#DIV/0!</v>
      </c>
      <c r="D3" s="8" t="str">
        <f>IF(ISBLANK(C3),"",D2+1)</f>
        <v/>
      </c>
      <c r="E3" s="8" t="e">
        <f t="shared" ref="E3:E66" si="2">IF(ISBLANK(C3), NA(),SMALL(C$2:C$211,D3))</f>
        <v>#N/A</v>
      </c>
      <c r="F3" s="8" t="str">
        <f t="shared" si="0"/>
        <v/>
      </c>
      <c r="G3" s="8" t="str">
        <f t="shared" ref="G3:G66" si="3">IF(ISBLANK(C3), "", 1-F3)</f>
        <v/>
      </c>
      <c r="H3" s="8" t="str">
        <f t="shared" ref="H3:H66" si="4">IF(ISBLANK(C3),"",SMALL(G$2:G$211,D3))</f>
        <v/>
      </c>
      <c r="I3" s="8" t="str">
        <f t="shared" ref="I3:I66" si="5">IF(ISBLANK(C3),"",(2*D3-1)*(LN(F3)+LN(H3)))</f>
        <v/>
      </c>
      <c r="J3" s="8" t="e">
        <f t="shared" si="1"/>
        <v>#N/A</v>
      </c>
      <c r="K3" t="e">
        <f>L3*$B$3+$B$2</f>
        <v>#DIV/0!</v>
      </c>
      <c r="L3">
        <v>0</v>
      </c>
    </row>
    <row r="4" spans="1:14" x14ac:dyDescent="0.25">
      <c r="A4" s="98" t="s">
        <v>77</v>
      </c>
      <c r="B4" s="29">
        <f>COUNTA(C2:C211)</f>
        <v>0</v>
      </c>
      <c r="D4" s="8" t="str">
        <f t="shared" ref="D4:D67" si="6">IF(ISBLANK(C4),"",D3+1)</f>
        <v/>
      </c>
      <c r="E4" s="8" t="e">
        <f t="shared" si="2"/>
        <v>#N/A</v>
      </c>
      <c r="F4" s="8" t="str">
        <f t="shared" si="0"/>
        <v/>
      </c>
      <c r="G4" s="8" t="str">
        <f t="shared" si="3"/>
        <v/>
      </c>
      <c r="H4" s="8" t="str">
        <f t="shared" si="4"/>
        <v/>
      </c>
      <c r="I4" s="8" t="str">
        <f t="shared" si="5"/>
        <v/>
      </c>
      <c r="J4" s="8" t="e">
        <f t="shared" si="1"/>
        <v>#N/A</v>
      </c>
      <c r="K4" t="e">
        <f>L4*$B$3+$B$2</f>
        <v>#DIV/0!</v>
      </c>
      <c r="L4">
        <v>3</v>
      </c>
    </row>
    <row r="5" spans="1:14" x14ac:dyDescent="0.25">
      <c r="A5" s="98" t="s">
        <v>96</v>
      </c>
      <c r="B5" s="29">
        <f>SUM(I2:I201)</f>
        <v>0</v>
      </c>
      <c r="D5" s="8" t="str">
        <f t="shared" si="6"/>
        <v/>
      </c>
      <c r="E5" s="8" t="e">
        <f t="shared" si="2"/>
        <v>#N/A</v>
      </c>
      <c r="F5" s="8" t="str">
        <f t="shared" si="0"/>
        <v/>
      </c>
      <c r="G5" s="8" t="str">
        <f t="shared" si="3"/>
        <v/>
      </c>
      <c r="H5" s="8" t="str">
        <f t="shared" si="4"/>
        <v/>
      </c>
      <c r="I5" s="8" t="str">
        <f t="shared" si="5"/>
        <v/>
      </c>
      <c r="J5" s="8" t="e">
        <f t="shared" si="1"/>
        <v>#N/A</v>
      </c>
    </row>
    <row r="6" spans="1:14" x14ac:dyDescent="0.25">
      <c r="A6" s="98" t="s">
        <v>100</v>
      </c>
      <c r="B6" s="99" t="e">
        <f>-B4-B5/B4</f>
        <v>#DIV/0!</v>
      </c>
      <c r="D6" s="8" t="str">
        <f t="shared" si="6"/>
        <v/>
      </c>
      <c r="E6" s="8" t="e">
        <f t="shared" si="2"/>
        <v>#N/A</v>
      </c>
      <c r="F6" s="8" t="str">
        <f t="shared" si="0"/>
        <v/>
      </c>
      <c r="G6" s="8" t="str">
        <f t="shared" si="3"/>
        <v/>
      </c>
      <c r="H6" s="8" t="str">
        <f t="shared" si="4"/>
        <v/>
      </c>
      <c r="I6" s="8" t="str">
        <f t="shared" si="5"/>
        <v/>
      </c>
      <c r="J6" s="8" t="e">
        <f t="shared" si="1"/>
        <v>#N/A</v>
      </c>
    </row>
    <row r="7" spans="1:14" x14ac:dyDescent="0.25">
      <c r="A7" s="98" t="s">
        <v>101</v>
      </c>
      <c r="B7" s="99" t="e">
        <f>B6*(1+0.75/B4+2.25/B4^2)</f>
        <v>#DIV/0!</v>
      </c>
      <c r="D7" s="8" t="str">
        <f t="shared" si="6"/>
        <v/>
      </c>
      <c r="E7" s="8" t="e">
        <f t="shared" si="2"/>
        <v>#N/A</v>
      </c>
      <c r="F7" s="8" t="str">
        <f t="shared" si="0"/>
        <v/>
      </c>
      <c r="G7" s="8" t="str">
        <f t="shared" si="3"/>
        <v/>
      </c>
      <c r="H7" s="8" t="str">
        <f t="shared" si="4"/>
        <v/>
      </c>
      <c r="I7" s="8" t="str">
        <f t="shared" si="5"/>
        <v/>
      </c>
      <c r="J7" s="8" t="e">
        <f t="shared" si="1"/>
        <v>#N/A</v>
      </c>
    </row>
    <row r="8" spans="1:14" x14ac:dyDescent="0.25">
      <c r="A8" s="98" t="s">
        <v>102</v>
      </c>
      <c r="B8" s="100" t="e">
        <f>MAX(B10:B13)</f>
        <v>#DIV/0!</v>
      </c>
      <c r="D8" s="8" t="str">
        <f t="shared" si="6"/>
        <v/>
      </c>
      <c r="E8" s="8" t="e">
        <f t="shared" si="2"/>
        <v>#N/A</v>
      </c>
      <c r="F8" s="8" t="str">
        <f t="shared" si="0"/>
        <v/>
      </c>
      <c r="G8" s="8" t="str">
        <f t="shared" si="3"/>
        <v/>
      </c>
      <c r="H8" s="8" t="str">
        <f t="shared" si="4"/>
        <v/>
      </c>
      <c r="I8" s="8" t="str">
        <f t="shared" si="5"/>
        <v/>
      </c>
      <c r="J8" s="8" t="e">
        <f t="shared" si="1"/>
        <v>#N/A</v>
      </c>
    </row>
    <row r="9" spans="1:14" x14ac:dyDescent="0.25">
      <c r="A9" s="101" t="s">
        <v>103</v>
      </c>
      <c r="B9" s="102"/>
      <c r="D9" s="8" t="str">
        <f t="shared" si="6"/>
        <v/>
      </c>
      <c r="E9" s="8" t="e">
        <f t="shared" si="2"/>
        <v>#N/A</v>
      </c>
      <c r="F9" s="8" t="str">
        <f t="shared" si="0"/>
        <v/>
      </c>
      <c r="G9" s="8" t="str">
        <f t="shared" si="3"/>
        <v/>
      </c>
      <c r="H9" s="8" t="str">
        <f t="shared" si="4"/>
        <v/>
      </c>
      <c r="I9" s="8" t="str">
        <f t="shared" si="5"/>
        <v/>
      </c>
      <c r="J9" s="8" t="e">
        <f t="shared" si="1"/>
        <v>#N/A</v>
      </c>
    </row>
    <row r="10" spans="1:14" x14ac:dyDescent="0.25">
      <c r="A10" s="103" t="s">
        <v>104</v>
      </c>
      <c r="B10" s="104" t="e">
        <f>IF(AND(B7&lt;13,B7&gt;= 0.6),EXP(1.2937-5.709*B7+0.0186*B7^ 2),0)</f>
        <v>#DIV/0!</v>
      </c>
      <c r="D10" s="8" t="str">
        <f t="shared" si="6"/>
        <v/>
      </c>
      <c r="E10" s="8" t="e">
        <f t="shared" si="2"/>
        <v>#N/A</v>
      </c>
      <c r="F10" s="8" t="str">
        <f t="shared" si="0"/>
        <v/>
      </c>
      <c r="G10" s="8" t="str">
        <f t="shared" si="3"/>
        <v/>
      </c>
      <c r="H10" s="8" t="str">
        <f t="shared" si="4"/>
        <v/>
      </c>
      <c r="I10" s="8" t="str">
        <f t="shared" si="5"/>
        <v/>
      </c>
      <c r="J10" s="8" t="e">
        <f t="shared" si="1"/>
        <v>#N/A</v>
      </c>
    </row>
    <row r="11" spans="1:14" x14ac:dyDescent="0.25">
      <c r="A11" s="103" t="s">
        <v>104</v>
      </c>
      <c r="B11" s="104" t="e">
        <f>IF(AND(B7&lt;0.6,B7&gt;=0.34),EXP(0.9177-4.279*B7-1.38*B7^2),0)</f>
        <v>#DIV/0!</v>
      </c>
      <c r="D11" s="8" t="str">
        <f t="shared" si="6"/>
        <v/>
      </c>
      <c r="E11" s="8" t="e">
        <f t="shared" si="2"/>
        <v>#N/A</v>
      </c>
      <c r="F11" s="8" t="str">
        <f t="shared" si="0"/>
        <v/>
      </c>
      <c r="G11" s="8" t="str">
        <f t="shared" si="3"/>
        <v/>
      </c>
      <c r="H11" s="8" t="str">
        <f t="shared" si="4"/>
        <v/>
      </c>
      <c r="I11" s="8" t="str">
        <f t="shared" si="5"/>
        <v/>
      </c>
      <c r="J11" s="8" t="e">
        <f t="shared" si="1"/>
        <v>#N/A</v>
      </c>
    </row>
    <row r="12" spans="1:14" x14ac:dyDescent="0.25">
      <c r="A12" s="103" t="s">
        <v>104</v>
      </c>
      <c r="B12" s="104" t="e">
        <f>IF(AND(B7&lt;0.34,B7&gt;=0.2),1-EXP(-8.318+42.796*B7-59.938*B7^2),0)</f>
        <v>#DIV/0!</v>
      </c>
      <c r="D12" s="8" t="str">
        <f t="shared" si="6"/>
        <v/>
      </c>
      <c r="E12" s="8" t="e">
        <f t="shared" si="2"/>
        <v>#N/A</v>
      </c>
      <c r="F12" s="8" t="str">
        <f t="shared" si="0"/>
        <v/>
      </c>
      <c r="G12" s="8" t="str">
        <f t="shared" si="3"/>
        <v/>
      </c>
      <c r="H12" s="8" t="str">
        <f t="shared" si="4"/>
        <v/>
      </c>
      <c r="I12" s="8" t="str">
        <f t="shared" si="5"/>
        <v/>
      </c>
      <c r="J12" s="8" t="e">
        <f t="shared" si="1"/>
        <v>#N/A</v>
      </c>
    </row>
    <row r="13" spans="1:14" x14ac:dyDescent="0.25">
      <c r="A13" s="103" t="s">
        <v>104</v>
      </c>
      <c r="B13" s="104" t="e">
        <f>IF(B7&lt;0.2,1-EXP(-13.436+101.14*B7-223.73*B7^2),0)</f>
        <v>#DIV/0!</v>
      </c>
      <c r="D13" s="8" t="str">
        <f t="shared" si="6"/>
        <v/>
      </c>
      <c r="E13" s="8" t="e">
        <f t="shared" si="2"/>
        <v>#N/A</v>
      </c>
      <c r="F13" s="8" t="str">
        <f t="shared" si="0"/>
        <v/>
      </c>
      <c r="G13" s="8" t="str">
        <f t="shared" si="3"/>
        <v/>
      </c>
      <c r="H13" s="8" t="str">
        <f t="shared" si="4"/>
        <v/>
      </c>
      <c r="I13" s="8" t="str">
        <f t="shared" si="5"/>
        <v/>
      </c>
      <c r="J13" s="8" t="e">
        <f t="shared" si="1"/>
        <v>#N/A</v>
      </c>
    </row>
    <row r="14" spans="1:14" x14ac:dyDescent="0.25">
      <c r="A14" s="10"/>
      <c r="B14" s="10"/>
      <c r="D14" s="8" t="str">
        <f t="shared" si="6"/>
        <v/>
      </c>
      <c r="E14" s="8" t="e">
        <f t="shared" si="2"/>
        <v>#N/A</v>
      </c>
      <c r="F14" s="8" t="str">
        <f t="shared" si="0"/>
        <v/>
      </c>
      <c r="G14" s="8" t="str">
        <f t="shared" si="3"/>
        <v/>
      </c>
      <c r="H14" s="8" t="str">
        <f t="shared" si="4"/>
        <v/>
      </c>
      <c r="I14" s="8" t="str">
        <f t="shared" si="5"/>
        <v/>
      </c>
      <c r="J14" s="8" t="e">
        <f t="shared" si="1"/>
        <v>#N/A</v>
      </c>
    </row>
    <row r="15" spans="1:14" x14ac:dyDescent="0.25">
      <c r="A15" s="10"/>
      <c r="B15" s="10"/>
      <c r="D15" s="8" t="str">
        <f t="shared" si="6"/>
        <v/>
      </c>
      <c r="E15" s="8" t="e">
        <f t="shared" si="2"/>
        <v>#N/A</v>
      </c>
      <c r="F15" s="8" t="str">
        <f t="shared" si="0"/>
        <v/>
      </c>
      <c r="G15" s="8" t="str">
        <f t="shared" si="3"/>
        <v/>
      </c>
      <c r="H15" s="8" t="str">
        <f t="shared" si="4"/>
        <v/>
      </c>
      <c r="I15" s="8" t="str">
        <f t="shared" si="5"/>
        <v/>
      </c>
      <c r="J15" s="8" t="e">
        <f t="shared" si="1"/>
        <v>#N/A</v>
      </c>
    </row>
    <row r="16" spans="1:14" x14ac:dyDescent="0.25">
      <c r="A16" s="10"/>
      <c r="B16" s="10"/>
      <c r="D16" s="8" t="str">
        <f t="shared" si="6"/>
        <v/>
      </c>
      <c r="E16" s="8" t="e">
        <f t="shared" si="2"/>
        <v>#N/A</v>
      </c>
      <c r="F16" s="8" t="str">
        <f t="shared" si="0"/>
        <v/>
      </c>
      <c r="G16" s="8" t="str">
        <f t="shared" si="3"/>
        <v/>
      </c>
      <c r="H16" s="8" t="str">
        <f t="shared" si="4"/>
        <v/>
      </c>
      <c r="I16" s="8" t="str">
        <f t="shared" si="5"/>
        <v/>
      </c>
      <c r="J16" s="8" t="e">
        <f t="shared" si="1"/>
        <v>#N/A</v>
      </c>
    </row>
    <row r="17" spans="1:10" x14ac:dyDescent="0.25">
      <c r="A17" s="10"/>
      <c r="B17" s="10"/>
      <c r="D17" s="8" t="str">
        <f t="shared" si="6"/>
        <v/>
      </c>
      <c r="E17" s="8" t="e">
        <f t="shared" si="2"/>
        <v>#N/A</v>
      </c>
      <c r="F17" s="8" t="str">
        <f t="shared" si="0"/>
        <v/>
      </c>
      <c r="G17" s="8" t="str">
        <f t="shared" si="3"/>
        <v/>
      </c>
      <c r="H17" s="8" t="str">
        <f t="shared" si="4"/>
        <v/>
      </c>
      <c r="I17" s="8" t="str">
        <f t="shared" si="5"/>
        <v/>
      </c>
      <c r="J17" s="8" t="e">
        <f t="shared" si="1"/>
        <v>#N/A</v>
      </c>
    </row>
    <row r="18" spans="1:10" x14ac:dyDescent="0.25">
      <c r="A18" s="10"/>
      <c r="B18" s="10"/>
      <c r="D18" s="8" t="str">
        <f t="shared" si="6"/>
        <v/>
      </c>
      <c r="E18" s="8" t="e">
        <f t="shared" si="2"/>
        <v>#N/A</v>
      </c>
      <c r="F18" s="8" t="str">
        <f t="shared" si="0"/>
        <v/>
      </c>
      <c r="G18" s="8" t="str">
        <f t="shared" si="3"/>
        <v/>
      </c>
      <c r="H18" s="8" t="str">
        <f t="shared" si="4"/>
        <v/>
      </c>
      <c r="I18" s="8" t="str">
        <f t="shared" si="5"/>
        <v/>
      </c>
      <c r="J18" s="8" t="e">
        <f t="shared" si="1"/>
        <v>#N/A</v>
      </c>
    </row>
    <row r="19" spans="1:10" x14ac:dyDescent="0.25">
      <c r="A19" s="10"/>
      <c r="B19" s="10"/>
      <c r="D19" s="8" t="str">
        <f t="shared" si="6"/>
        <v/>
      </c>
      <c r="E19" s="8" t="e">
        <f t="shared" si="2"/>
        <v>#N/A</v>
      </c>
      <c r="F19" s="8" t="str">
        <f t="shared" si="0"/>
        <v/>
      </c>
      <c r="G19" s="8" t="str">
        <f t="shared" si="3"/>
        <v/>
      </c>
      <c r="H19" s="8" t="str">
        <f t="shared" si="4"/>
        <v/>
      </c>
      <c r="I19" s="8" t="str">
        <f t="shared" si="5"/>
        <v/>
      </c>
      <c r="J19" s="8" t="e">
        <f t="shared" si="1"/>
        <v>#N/A</v>
      </c>
    </row>
    <row r="20" spans="1:10" x14ac:dyDescent="0.25">
      <c r="A20" s="10"/>
      <c r="B20" s="10"/>
      <c r="D20" s="8" t="str">
        <f t="shared" si="6"/>
        <v/>
      </c>
      <c r="E20" s="8" t="e">
        <f t="shared" si="2"/>
        <v>#N/A</v>
      </c>
      <c r="F20" s="8" t="str">
        <f t="shared" si="0"/>
        <v/>
      </c>
      <c r="G20" s="8" t="str">
        <f t="shared" si="3"/>
        <v/>
      </c>
      <c r="H20" s="8" t="str">
        <f t="shared" si="4"/>
        <v/>
      </c>
      <c r="I20" s="8" t="str">
        <f t="shared" si="5"/>
        <v/>
      </c>
      <c r="J20" s="8" t="e">
        <f t="shared" si="1"/>
        <v>#N/A</v>
      </c>
    </row>
    <row r="21" spans="1:10" x14ac:dyDescent="0.25">
      <c r="A21" s="105"/>
      <c r="D21" s="8" t="str">
        <f t="shared" si="6"/>
        <v/>
      </c>
      <c r="E21" s="8" t="e">
        <f t="shared" si="2"/>
        <v>#N/A</v>
      </c>
      <c r="F21" s="8" t="str">
        <f t="shared" si="0"/>
        <v/>
      </c>
      <c r="G21" s="8" t="str">
        <f t="shared" si="3"/>
        <v/>
      </c>
      <c r="H21" s="8" t="str">
        <f t="shared" si="4"/>
        <v/>
      </c>
      <c r="I21" s="8" t="str">
        <f t="shared" si="5"/>
        <v/>
      </c>
      <c r="J21" s="8" t="e">
        <f t="shared" si="1"/>
        <v>#N/A</v>
      </c>
    </row>
    <row r="22" spans="1:10" x14ac:dyDescent="0.25">
      <c r="A22" s="106"/>
      <c r="D22" s="8" t="str">
        <f t="shared" si="6"/>
        <v/>
      </c>
      <c r="E22" s="8" t="e">
        <f t="shared" si="2"/>
        <v>#N/A</v>
      </c>
      <c r="F22" s="8" t="str">
        <f t="shared" si="0"/>
        <v/>
      </c>
      <c r="G22" s="8" t="str">
        <f t="shared" si="3"/>
        <v/>
      </c>
      <c r="H22" s="8" t="str">
        <f t="shared" si="4"/>
        <v/>
      </c>
      <c r="I22" s="8" t="str">
        <f t="shared" si="5"/>
        <v/>
      </c>
      <c r="J22" s="8" t="e">
        <f t="shared" si="1"/>
        <v>#N/A</v>
      </c>
    </row>
    <row r="23" spans="1:10" x14ac:dyDescent="0.25">
      <c r="D23" s="8" t="str">
        <f t="shared" si="6"/>
        <v/>
      </c>
      <c r="E23" s="8" t="e">
        <f t="shared" si="2"/>
        <v>#N/A</v>
      </c>
      <c r="F23" s="8" t="str">
        <f t="shared" si="0"/>
        <v/>
      </c>
      <c r="G23" s="8" t="str">
        <f t="shared" si="3"/>
        <v/>
      </c>
      <c r="H23" s="8" t="str">
        <f t="shared" si="4"/>
        <v/>
      </c>
      <c r="I23" s="8" t="str">
        <f t="shared" si="5"/>
        <v/>
      </c>
      <c r="J23" s="8" t="e">
        <f t="shared" si="1"/>
        <v>#N/A</v>
      </c>
    </row>
    <row r="24" spans="1:10" x14ac:dyDescent="0.25">
      <c r="D24" s="8" t="str">
        <f t="shared" si="6"/>
        <v/>
      </c>
      <c r="E24" s="8" t="e">
        <f t="shared" si="2"/>
        <v>#N/A</v>
      </c>
      <c r="F24" s="8" t="str">
        <f t="shared" si="0"/>
        <v/>
      </c>
      <c r="G24" s="8" t="str">
        <f t="shared" si="3"/>
        <v/>
      </c>
      <c r="H24" s="8" t="str">
        <f t="shared" si="4"/>
        <v/>
      </c>
      <c r="I24" s="8" t="str">
        <f t="shared" si="5"/>
        <v/>
      </c>
      <c r="J24" s="8" t="e">
        <f t="shared" si="1"/>
        <v>#N/A</v>
      </c>
    </row>
    <row r="25" spans="1:10" x14ac:dyDescent="0.25">
      <c r="D25" s="8" t="str">
        <f t="shared" si="6"/>
        <v/>
      </c>
      <c r="E25" s="8" t="e">
        <f t="shared" si="2"/>
        <v>#N/A</v>
      </c>
      <c r="F25" s="8" t="str">
        <f t="shared" si="0"/>
        <v/>
      </c>
      <c r="G25" s="8" t="str">
        <f t="shared" si="3"/>
        <v/>
      </c>
      <c r="H25" s="8" t="str">
        <f t="shared" si="4"/>
        <v/>
      </c>
      <c r="I25" s="8" t="str">
        <f t="shared" si="5"/>
        <v/>
      </c>
      <c r="J25" s="8" t="e">
        <f t="shared" si="1"/>
        <v>#N/A</v>
      </c>
    </row>
    <row r="26" spans="1:10" x14ac:dyDescent="0.25">
      <c r="D26" s="8" t="str">
        <f t="shared" si="6"/>
        <v/>
      </c>
      <c r="E26" s="8" t="e">
        <f t="shared" si="2"/>
        <v>#N/A</v>
      </c>
      <c r="F26" s="8" t="str">
        <f t="shared" si="0"/>
        <v/>
      </c>
      <c r="G26" s="8" t="str">
        <f t="shared" si="3"/>
        <v/>
      </c>
      <c r="H26" s="8" t="str">
        <f t="shared" si="4"/>
        <v/>
      </c>
      <c r="I26" s="8" t="str">
        <f t="shared" si="5"/>
        <v/>
      </c>
      <c r="J26" s="8" t="e">
        <f t="shared" si="1"/>
        <v>#N/A</v>
      </c>
    </row>
    <row r="27" spans="1:10" x14ac:dyDescent="0.25">
      <c r="D27" s="8" t="str">
        <f t="shared" si="6"/>
        <v/>
      </c>
      <c r="E27" s="8" t="e">
        <f t="shared" si="2"/>
        <v>#N/A</v>
      </c>
      <c r="F27" s="8" t="str">
        <f t="shared" si="0"/>
        <v/>
      </c>
      <c r="G27" s="8" t="str">
        <f t="shared" si="3"/>
        <v/>
      </c>
      <c r="H27" s="8" t="str">
        <f t="shared" si="4"/>
        <v/>
      </c>
      <c r="I27" s="8" t="str">
        <f t="shared" si="5"/>
        <v/>
      </c>
      <c r="J27" s="8" t="e">
        <f t="shared" si="1"/>
        <v>#N/A</v>
      </c>
    </row>
    <row r="28" spans="1:10" x14ac:dyDescent="0.25">
      <c r="D28" s="8" t="str">
        <f t="shared" si="6"/>
        <v/>
      </c>
      <c r="E28" s="8" t="e">
        <f t="shared" si="2"/>
        <v>#N/A</v>
      </c>
      <c r="F28" s="8" t="str">
        <f t="shared" si="0"/>
        <v/>
      </c>
      <c r="G28" s="8" t="str">
        <f t="shared" si="3"/>
        <v/>
      </c>
      <c r="H28" s="8" t="str">
        <f t="shared" si="4"/>
        <v/>
      </c>
      <c r="I28" s="8" t="str">
        <f t="shared" si="5"/>
        <v/>
      </c>
      <c r="J28" s="8" t="e">
        <f t="shared" si="1"/>
        <v>#N/A</v>
      </c>
    </row>
    <row r="29" spans="1:10" x14ac:dyDescent="0.25">
      <c r="D29" s="8" t="str">
        <f t="shared" si="6"/>
        <v/>
      </c>
      <c r="E29" s="8" t="e">
        <f t="shared" si="2"/>
        <v>#N/A</v>
      </c>
      <c r="F29" s="8" t="str">
        <f t="shared" si="0"/>
        <v/>
      </c>
      <c r="G29" s="8" t="str">
        <f t="shared" si="3"/>
        <v/>
      </c>
      <c r="H29" s="8" t="str">
        <f t="shared" si="4"/>
        <v/>
      </c>
      <c r="I29" s="8" t="str">
        <f t="shared" si="5"/>
        <v/>
      </c>
      <c r="J29" s="8" t="e">
        <f t="shared" si="1"/>
        <v>#N/A</v>
      </c>
    </row>
    <row r="30" spans="1:10" x14ac:dyDescent="0.25">
      <c r="D30" s="8" t="str">
        <f t="shared" si="6"/>
        <v/>
      </c>
      <c r="E30" s="8" t="e">
        <f t="shared" si="2"/>
        <v>#N/A</v>
      </c>
      <c r="F30" s="8" t="str">
        <f t="shared" si="0"/>
        <v/>
      </c>
      <c r="G30" s="8" t="str">
        <f t="shared" si="3"/>
        <v/>
      </c>
      <c r="H30" s="8" t="str">
        <f t="shared" si="4"/>
        <v/>
      </c>
      <c r="I30" s="8" t="str">
        <f t="shared" si="5"/>
        <v/>
      </c>
      <c r="J30" s="8" t="e">
        <f t="shared" si="1"/>
        <v>#N/A</v>
      </c>
    </row>
    <row r="31" spans="1:10" x14ac:dyDescent="0.25">
      <c r="D31" s="8" t="str">
        <f t="shared" si="6"/>
        <v/>
      </c>
      <c r="E31" s="8" t="e">
        <f t="shared" si="2"/>
        <v>#N/A</v>
      </c>
      <c r="F31" s="8" t="str">
        <f t="shared" si="0"/>
        <v/>
      </c>
      <c r="G31" s="8" t="str">
        <f t="shared" si="3"/>
        <v/>
      </c>
      <c r="H31" s="8" t="str">
        <f t="shared" si="4"/>
        <v/>
      </c>
      <c r="I31" s="8" t="str">
        <f t="shared" si="5"/>
        <v/>
      </c>
      <c r="J31" s="8" t="e">
        <f t="shared" si="1"/>
        <v>#N/A</v>
      </c>
    </row>
    <row r="32" spans="1:10" x14ac:dyDescent="0.25">
      <c r="D32" s="8" t="str">
        <f t="shared" si="6"/>
        <v/>
      </c>
      <c r="E32" s="8" t="e">
        <f t="shared" si="2"/>
        <v>#N/A</v>
      </c>
      <c r="F32" s="8" t="str">
        <f t="shared" si="0"/>
        <v/>
      </c>
      <c r="G32" s="8" t="str">
        <f t="shared" si="3"/>
        <v/>
      </c>
      <c r="H32" s="8" t="str">
        <f t="shared" si="4"/>
        <v/>
      </c>
      <c r="I32" s="8" t="str">
        <f t="shared" si="5"/>
        <v/>
      </c>
      <c r="J32" s="8" t="e">
        <f t="shared" si="1"/>
        <v>#N/A</v>
      </c>
    </row>
    <row r="33" spans="4:10" x14ac:dyDescent="0.25">
      <c r="D33" s="8" t="str">
        <f t="shared" si="6"/>
        <v/>
      </c>
      <c r="E33" s="8" t="e">
        <f t="shared" si="2"/>
        <v>#N/A</v>
      </c>
      <c r="F33" s="8" t="str">
        <f t="shared" si="0"/>
        <v/>
      </c>
      <c r="G33" s="8" t="str">
        <f t="shared" si="3"/>
        <v/>
      </c>
      <c r="H33" s="8" t="str">
        <f t="shared" si="4"/>
        <v/>
      </c>
      <c r="I33" s="8" t="str">
        <f t="shared" si="5"/>
        <v/>
      </c>
      <c r="J33" s="8" t="e">
        <f t="shared" si="1"/>
        <v>#N/A</v>
      </c>
    </row>
    <row r="34" spans="4:10" x14ac:dyDescent="0.25">
      <c r="D34" s="8" t="str">
        <f t="shared" si="6"/>
        <v/>
      </c>
      <c r="E34" s="8" t="e">
        <f t="shared" si="2"/>
        <v>#N/A</v>
      </c>
      <c r="F34" s="8" t="str">
        <f t="shared" si="0"/>
        <v/>
      </c>
      <c r="G34" s="8" t="str">
        <f t="shared" si="3"/>
        <v/>
      </c>
      <c r="H34" s="8" t="str">
        <f t="shared" si="4"/>
        <v/>
      </c>
      <c r="I34" s="8" t="str">
        <f t="shared" si="5"/>
        <v/>
      </c>
      <c r="J34" s="8" t="e">
        <f t="shared" si="1"/>
        <v>#N/A</v>
      </c>
    </row>
    <row r="35" spans="4:10" x14ac:dyDescent="0.25">
      <c r="D35" s="8" t="str">
        <f t="shared" si="6"/>
        <v/>
      </c>
      <c r="E35" s="8" t="e">
        <f t="shared" si="2"/>
        <v>#N/A</v>
      </c>
      <c r="F35" s="8" t="str">
        <f t="shared" si="0"/>
        <v/>
      </c>
      <c r="G35" s="8" t="str">
        <f t="shared" si="3"/>
        <v/>
      </c>
      <c r="H35" s="8" t="str">
        <f t="shared" si="4"/>
        <v/>
      </c>
      <c r="I35" s="8" t="str">
        <f t="shared" si="5"/>
        <v/>
      </c>
      <c r="J35" s="8" t="e">
        <f t="shared" si="1"/>
        <v>#N/A</v>
      </c>
    </row>
    <row r="36" spans="4:10" x14ac:dyDescent="0.25">
      <c r="D36" s="8" t="str">
        <f t="shared" si="6"/>
        <v/>
      </c>
      <c r="E36" s="8" t="e">
        <f t="shared" si="2"/>
        <v>#N/A</v>
      </c>
      <c r="F36" s="8" t="str">
        <f t="shared" si="0"/>
        <v/>
      </c>
      <c r="G36" s="8" t="str">
        <f t="shared" si="3"/>
        <v/>
      </c>
      <c r="H36" s="8" t="str">
        <f t="shared" si="4"/>
        <v/>
      </c>
      <c r="I36" s="8" t="str">
        <f t="shared" si="5"/>
        <v/>
      </c>
      <c r="J36" s="8" t="e">
        <f t="shared" si="1"/>
        <v>#N/A</v>
      </c>
    </row>
    <row r="37" spans="4:10" x14ac:dyDescent="0.25">
      <c r="D37" s="8" t="str">
        <f t="shared" si="6"/>
        <v/>
      </c>
      <c r="E37" s="8" t="e">
        <f t="shared" si="2"/>
        <v>#N/A</v>
      </c>
      <c r="F37" s="8" t="str">
        <f t="shared" si="0"/>
        <v/>
      </c>
      <c r="G37" s="8" t="str">
        <f t="shared" si="3"/>
        <v/>
      </c>
      <c r="H37" s="8" t="str">
        <f t="shared" si="4"/>
        <v/>
      </c>
      <c r="I37" s="8" t="str">
        <f t="shared" si="5"/>
        <v/>
      </c>
      <c r="J37" s="8" t="e">
        <f t="shared" si="1"/>
        <v>#N/A</v>
      </c>
    </row>
    <row r="38" spans="4:10" x14ac:dyDescent="0.25">
      <c r="D38" s="8" t="str">
        <f t="shared" si="6"/>
        <v/>
      </c>
      <c r="E38" s="8" t="e">
        <f t="shared" si="2"/>
        <v>#N/A</v>
      </c>
      <c r="F38" s="8" t="str">
        <f t="shared" si="0"/>
        <v/>
      </c>
      <c r="G38" s="8" t="str">
        <f t="shared" si="3"/>
        <v/>
      </c>
      <c r="H38" s="8" t="str">
        <f t="shared" si="4"/>
        <v/>
      </c>
      <c r="I38" s="8" t="str">
        <f t="shared" si="5"/>
        <v/>
      </c>
      <c r="J38" s="8" t="e">
        <f t="shared" si="1"/>
        <v>#N/A</v>
      </c>
    </row>
    <row r="39" spans="4:10" x14ac:dyDescent="0.25">
      <c r="D39" s="8" t="str">
        <f t="shared" si="6"/>
        <v/>
      </c>
      <c r="E39" s="8" t="e">
        <f t="shared" si="2"/>
        <v>#N/A</v>
      </c>
      <c r="F39" s="8" t="str">
        <f t="shared" si="0"/>
        <v/>
      </c>
      <c r="G39" s="8" t="str">
        <f t="shared" si="3"/>
        <v/>
      </c>
      <c r="H39" s="8" t="str">
        <f t="shared" si="4"/>
        <v/>
      </c>
      <c r="I39" s="8" t="str">
        <f t="shared" si="5"/>
        <v/>
      </c>
      <c r="J39" s="8" t="e">
        <f t="shared" si="1"/>
        <v>#N/A</v>
      </c>
    </row>
    <row r="40" spans="4:10" x14ac:dyDescent="0.25">
      <c r="D40" s="8" t="str">
        <f t="shared" si="6"/>
        <v/>
      </c>
      <c r="E40" s="8" t="e">
        <f t="shared" si="2"/>
        <v>#N/A</v>
      </c>
      <c r="F40" s="8" t="str">
        <f t="shared" si="0"/>
        <v/>
      </c>
      <c r="G40" s="8" t="str">
        <f t="shared" si="3"/>
        <v/>
      </c>
      <c r="H40" s="8" t="str">
        <f t="shared" si="4"/>
        <v/>
      </c>
      <c r="I40" s="8" t="str">
        <f t="shared" si="5"/>
        <v/>
      </c>
      <c r="J40" s="8" t="e">
        <f t="shared" si="1"/>
        <v>#N/A</v>
      </c>
    </row>
    <row r="41" spans="4:10" x14ac:dyDescent="0.25">
      <c r="D41" s="8" t="str">
        <f t="shared" si="6"/>
        <v/>
      </c>
      <c r="E41" s="8" t="e">
        <f t="shared" si="2"/>
        <v>#N/A</v>
      </c>
      <c r="F41" s="8" t="str">
        <f t="shared" si="0"/>
        <v/>
      </c>
      <c r="G41" s="8" t="str">
        <f t="shared" si="3"/>
        <v/>
      </c>
      <c r="H41" s="8" t="str">
        <f t="shared" si="4"/>
        <v/>
      </c>
      <c r="I41" s="8" t="str">
        <f t="shared" si="5"/>
        <v/>
      </c>
      <c r="J41" s="8" t="e">
        <f t="shared" si="1"/>
        <v>#N/A</v>
      </c>
    </row>
    <row r="42" spans="4:10" x14ac:dyDescent="0.25">
      <c r="D42" s="8" t="str">
        <f t="shared" si="6"/>
        <v/>
      </c>
      <c r="E42" s="8" t="e">
        <f t="shared" si="2"/>
        <v>#N/A</v>
      </c>
      <c r="F42" s="8" t="str">
        <f t="shared" si="0"/>
        <v/>
      </c>
      <c r="G42" s="8" t="str">
        <f t="shared" si="3"/>
        <v/>
      </c>
      <c r="H42" s="8" t="str">
        <f t="shared" si="4"/>
        <v/>
      </c>
      <c r="I42" s="8" t="str">
        <f t="shared" si="5"/>
        <v/>
      </c>
      <c r="J42" s="8" t="e">
        <f t="shared" si="1"/>
        <v>#N/A</v>
      </c>
    </row>
    <row r="43" spans="4:10" x14ac:dyDescent="0.25">
      <c r="D43" s="8" t="str">
        <f t="shared" si="6"/>
        <v/>
      </c>
      <c r="E43" s="8" t="e">
        <f t="shared" si="2"/>
        <v>#N/A</v>
      </c>
      <c r="F43" s="8" t="str">
        <f t="shared" si="0"/>
        <v/>
      </c>
      <c r="G43" s="8" t="str">
        <f t="shared" si="3"/>
        <v/>
      </c>
      <c r="H43" s="8" t="str">
        <f t="shared" si="4"/>
        <v/>
      </c>
      <c r="I43" s="8" t="str">
        <f t="shared" si="5"/>
        <v/>
      </c>
      <c r="J43" s="8" t="e">
        <f t="shared" si="1"/>
        <v>#N/A</v>
      </c>
    </row>
    <row r="44" spans="4:10" x14ac:dyDescent="0.25">
      <c r="D44" s="8" t="str">
        <f t="shared" si="6"/>
        <v/>
      </c>
      <c r="E44" s="8" t="e">
        <f t="shared" si="2"/>
        <v>#N/A</v>
      </c>
      <c r="F44" s="8" t="str">
        <f t="shared" si="0"/>
        <v/>
      </c>
      <c r="G44" s="8" t="str">
        <f t="shared" si="3"/>
        <v/>
      </c>
      <c r="H44" s="8" t="str">
        <f t="shared" si="4"/>
        <v/>
      </c>
      <c r="I44" s="8" t="str">
        <f t="shared" si="5"/>
        <v/>
      </c>
      <c r="J44" s="8" t="e">
        <f t="shared" si="1"/>
        <v>#N/A</v>
      </c>
    </row>
    <row r="45" spans="4:10" x14ac:dyDescent="0.25">
      <c r="D45" s="8" t="str">
        <f t="shared" si="6"/>
        <v/>
      </c>
      <c r="E45" s="8" t="e">
        <f t="shared" si="2"/>
        <v>#N/A</v>
      </c>
      <c r="F45" s="8" t="str">
        <f t="shared" si="0"/>
        <v/>
      </c>
      <c r="G45" s="8" t="str">
        <f t="shared" si="3"/>
        <v/>
      </c>
      <c r="H45" s="8" t="str">
        <f t="shared" si="4"/>
        <v/>
      </c>
      <c r="I45" s="8" t="str">
        <f t="shared" si="5"/>
        <v/>
      </c>
      <c r="J45" s="8" t="e">
        <f t="shared" si="1"/>
        <v>#N/A</v>
      </c>
    </row>
    <row r="46" spans="4:10" x14ac:dyDescent="0.25">
      <c r="D46" s="8" t="str">
        <f t="shared" si="6"/>
        <v/>
      </c>
      <c r="E46" s="8" t="e">
        <f t="shared" si="2"/>
        <v>#N/A</v>
      </c>
      <c r="F46" s="8" t="str">
        <f t="shared" si="0"/>
        <v/>
      </c>
      <c r="G46" s="8" t="str">
        <f t="shared" si="3"/>
        <v/>
      </c>
      <c r="H46" s="8" t="str">
        <f t="shared" si="4"/>
        <v/>
      </c>
      <c r="I46" s="8" t="str">
        <f t="shared" si="5"/>
        <v/>
      </c>
      <c r="J46" s="8" t="e">
        <f t="shared" si="1"/>
        <v>#N/A</v>
      </c>
    </row>
    <row r="47" spans="4:10" x14ac:dyDescent="0.25">
      <c r="D47" s="8" t="str">
        <f t="shared" si="6"/>
        <v/>
      </c>
      <c r="E47" s="8" t="e">
        <f t="shared" si="2"/>
        <v>#N/A</v>
      </c>
      <c r="F47" s="8" t="str">
        <f t="shared" si="0"/>
        <v/>
      </c>
      <c r="G47" s="8" t="str">
        <f t="shared" si="3"/>
        <v/>
      </c>
      <c r="H47" s="8" t="str">
        <f t="shared" si="4"/>
        <v/>
      </c>
      <c r="I47" s="8" t="str">
        <f t="shared" si="5"/>
        <v/>
      </c>
      <c r="J47" s="8" t="e">
        <f t="shared" si="1"/>
        <v>#N/A</v>
      </c>
    </row>
    <row r="48" spans="4:10" x14ac:dyDescent="0.25">
      <c r="D48" s="8" t="str">
        <f t="shared" si="6"/>
        <v/>
      </c>
      <c r="E48" s="8" t="e">
        <f t="shared" si="2"/>
        <v>#N/A</v>
      </c>
      <c r="F48" s="8" t="str">
        <f t="shared" si="0"/>
        <v/>
      </c>
      <c r="G48" s="8" t="str">
        <f t="shared" si="3"/>
        <v/>
      </c>
      <c r="H48" s="8" t="str">
        <f t="shared" si="4"/>
        <v/>
      </c>
      <c r="I48" s="8" t="str">
        <f t="shared" si="5"/>
        <v/>
      </c>
      <c r="J48" s="8" t="e">
        <f t="shared" si="1"/>
        <v>#N/A</v>
      </c>
    </row>
    <row r="49" spans="4:10" x14ac:dyDescent="0.25">
      <c r="D49" s="8" t="str">
        <f t="shared" si="6"/>
        <v/>
      </c>
      <c r="E49" s="8" t="e">
        <f t="shared" si="2"/>
        <v>#N/A</v>
      </c>
      <c r="F49" s="8" t="str">
        <f t="shared" si="0"/>
        <v/>
      </c>
      <c r="G49" s="8" t="str">
        <f t="shared" si="3"/>
        <v/>
      </c>
      <c r="H49" s="8" t="str">
        <f t="shared" si="4"/>
        <v/>
      </c>
      <c r="I49" s="8" t="str">
        <f t="shared" si="5"/>
        <v/>
      </c>
      <c r="J49" s="8" t="e">
        <f t="shared" si="1"/>
        <v>#N/A</v>
      </c>
    </row>
    <row r="50" spans="4:10" x14ac:dyDescent="0.25">
      <c r="D50" s="8" t="str">
        <f t="shared" si="6"/>
        <v/>
      </c>
      <c r="E50" s="8" t="e">
        <f t="shared" si="2"/>
        <v>#N/A</v>
      </c>
      <c r="F50" s="8" t="str">
        <f t="shared" si="0"/>
        <v/>
      </c>
      <c r="G50" s="8" t="str">
        <f t="shared" si="3"/>
        <v/>
      </c>
      <c r="H50" s="8" t="str">
        <f t="shared" si="4"/>
        <v/>
      </c>
      <c r="I50" s="8" t="str">
        <f t="shared" si="5"/>
        <v/>
      </c>
      <c r="J50" s="8" t="e">
        <f t="shared" si="1"/>
        <v>#N/A</v>
      </c>
    </row>
    <row r="51" spans="4:10" x14ac:dyDescent="0.25">
      <c r="D51" s="8" t="str">
        <f t="shared" si="6"/>
        <v/>
      </c>
      <c r="E51" s="8" t="e">
        <f t="shared" si="2"/>
        <v>#N/A</v>
      </c>
      <c r="F51" s="8" t="str">
        <f t="shared" si="0"/>
        <v/>
      </c>
      <c r="G51" s="8" t="str">
        <f t="shared" si="3"/>
        <v/>
      </c>
      <c r="H51" s="8" t="str">
        <f t="shared" si="4"/>
        <v/>
      </c>
      <c r="I51" s="8" t="str">
        <f t="shared" si="5"/>
        <v/>
      </c>
      <c r="J51" s="8" t="e">
        <f t="shared" si="1"/>
        <v>#N/A</v>
      </c>
    </row>
    <row r="52" spans="4:10" x14ac:dyDescent="0.25">
      <c r="D52" s="8" t="str">
        <f t="shared" si="6"/>
        <v/>
      </c>
      <c r="E52" s="8" t="e">
        <f t="shared" si="2"/>
        <v>#N/A</v>
      </c>
      <c r="F52" s="8" t="str">
        <f t="shared" si="0"/>
        <v/>
      </c>
      <c r="G52" s="8" t="str">
        <f t="shared" si="3"/>
        <v/>
      </c>
      <c r="H52" s="8" t="str">
        <f t="shared" si="4"/>
        <v/>
      </c>
      <c r="I52" s="8" t="str">
        <f t="shared" si="5"/>
        <v/>
      </c>
      <c r="J52" s="8" t="e">
        <f t="shared" si="1"/>
        <v>#N/A</v>
      </c>
    </row>
    <row r="53" spans="4:10" x14ac:dyDescent="0.25">
      <c r="D53" s="8" t="str">
        <f t="shared" si="6"/>
        <v/>
      </c>
      <c r="E53" s="8" t="e">
        <f t="shared" si="2"/>
        <v>#N/A</v>
      </c>
      <c r="F53" s="8" t="str">
        <f t="shared" si="0"/>
        <v/>
      </c>
      <c r="G53" s="8" t="str">
        <f t="shared" si="3"/>
        <v/>
      </c>
      <c r="H53" s="8" t="str">
        <f t="shared" si="4"/>
        <v/>
      </c>
      <c r="I53" s="8" t="str">
        <f t="shared" si="5"/>
        <v/>
      </c>
      <c r="J53" s="8" t="e">
        <f t="shared" si="1"/>
        <v>#N/A</v>
      </c>
    </row>
    <row r="54" spans="4:10" x14ac:dyDescent="0.25">
      <c r="D54" s="8" t="str">
        <f t="shared" si="6"/>
        <v/>
      </c>
      <c r="E54" s="8" t="e">
        <f t="shared" si="2"/>
        <v>#N/A</v>
      </c>
      <c r="F54" s="8" t="str">
        <f t="shared" si="0"/>
        <v/>
      </c>
      <c r="G54" s="8" t="str">
        <f t="shared" si="3"/>
        <v/>
      </c>
      <c r="H54" s="8" t="str">
        <f t="shared" si="4"/>
        <v/>
      </c>
      <c r="I54" s="8" t="str">
        <f t="shared" si="5"/>
        <v/>
      </c>
      <c r="J54" s="8" t="e">
        <f t="shared" si="1"/>
        <v>#N/A</v>
      </c>
    </row>
    <row r="55" spans="4:10" x14ac:dyDescent="0.25">
      <c r="D55" s="8" t="str">
        <f t="shared" si="6"/>
        <v/>
      </c>
      <c r="E55" s="8" t="e">
        <f t="shared" si="2"/>
        <v>#N/A</v>
      </c>
      <c r="F55" s="8" t="str">
        <f t="shared" si="0"/>
        <v/>
      </c>
      <c r="G55" s="8" t="str">
        <f t="shared" si="3"/>
        <v/>
      </c>
      <c r="H55" s="8" t="str">
        <f t="shared" si="4"/>
        <v/>
      </c>
      <c r="I55" s="8" t="str">
        <f t="shared" si="5"/>
        <v/>
      </c>
      <c r="J55" s="8" t="e">
        <f t="shared" si="1"/>
        <v>#N/A</v>
      </c>
    </row>
    <row r="56" spans="4:10" x14ac:dyDescent="0.25">
      <c r="D56" s="8" t="str">
        <f t="shared" si="6"/>
        <v/>
      </c>
      <c r="E56" s="8" t="e">
        <f t="shared" si="2"/>
        <v>#N/A</v>
      </c>
      <c r="F56" s="8" t="str">
        <f t="shared" si="0"/>
        <v/>
      </c>
      <c r="G56" s="8" t="str">
        <f t="shared" si="3"/>
        <v/>
      </c>
      <c r="H56" s="8" t="str">
        <f t="shared" si="4"/>
        <v/>
      </c>
      <c r="I56" s="8" t="str">
        <f t="shared" si="5"/>
        <v/>
      </c>
      <c r="J56" s="8" t="e">
        <f t="shared" si="1"/>
        <v>#N/A</v>
      </c>
    </row>
    <row r="57" spans="4:10" x14ac:dyDescent="0.25">
      <c r="D57" s="8" t="str">
        <f t="shared" si="6"/>
        <v/>
      </c>
      <c r="E57" s="8" t="e">
        <f t="shared" si="2"/>
        <v>#N/A</v>
      </c>
      <c r="F57" s="8" t="str">
        <f t="shared" si="0"/>
        <v/>
      </c>
      <c r="G57" s="8" t="str">
        <f t="shared" si="3"/>
        <v/>
      </c>
      <c r="H57" s="8" t="str">
        <f t="shared" si="4"/>
        <v/>
      </c>
      <c r="I57" s="8" t="str">
        <f t="shared" si="5"/>
        <v/>
      </c>
      <c r="J57" s="8" t="e">
        <f t="shared" si="1"/>
        <v>#N/A</v>
      </c>
    </row>
    <row r="58" spans="4:10" x14ac:dyDescent="0.25">
      <c r="D58" s="8" t="str">
        <f t="shared" si="6"/>
        <v/>
      </c>
      <c r="E58" s="8" t="e">
        <f t="shared" si="2"/>
        <v>#N/A</v>
      </c>
      <c r="F58" s="8" t="str">
        <f t="shared" si="0"/>
        <v/>
      </c>
      <c r="G58" s="8" t="str">
        <f t="shared" si="3"/>
        <v/>
      </c>
      <c r="H58" s="8" t="str">
        <f t="shared" si="4"/>
        <v/>
      </c>
      <c r="I58" s="8" t="str">
        <f t="shared" si="5"/>
        <v/>
      </c>
      <c r="J58" s="8" t="e">
        <f t="shared" si="1"/>
        <v>#N/A</v>
      </c>
    </row>
    <row r="59" spans="4:10" x14ac:dyDescent="0.25">
      <c r="D59" s="8" t="str">
        <f t="shared" si="6"/>
        <v/>
      </c>
      <c r="E59" s="8" t="e">
        <f t="shared" si="2"/>
        <v>#N/A</v>
      </c>
      <c r="F59" s="8" t="str">
        <f t="shared" si="0"/>
        <v/>
      </c>
      <c r="G59" s="8" t="str">
        <f t="shared" si="3"/>
        <v/>
      </c>
      <c r="H59" s="8" t="str">
        <f t="shared" si="4"/>
        <v/>
      </c>
      <c r="I59" s="8" t="str">
        <f t="shared" si="5"/>
        <v/>
      </c>
      <c r="J59" s="8" t="e">
        <f t="shared" si="1"/>
        <v>#N/A</v>
      </c>
    </row>
    <row r="60" spans="4:10" x14ac:dyDescent="0.25">
      <c r="D60" s="8" t="str">
        <f t="shared" si="6"/>
        <v/>
      </c>
      <c r="E60" s="8" t="e">
        <f t="shared" si="2"/>
        <v>#N/A</v>
      </c>
      <c r="F60" s="8" t="str">
        <f t="shared" si="0"/>
        <v/>
      </c>
      <c r="G60" s="8" t="str">
        <f t="shared" si="3"/>
        <v/>
      </c>
      <c r="H60" s="8" t="str">
        <f t="shared" si="4"/>
        <v/>
      </c>
      <c r="I60" s="8" t="str">
        <f t="shared" si="5"/>
        <v/>
      </c>
      <c r="J60" s="8" t="e">
        <f t="shared" si="1"/>
        <v>#N/A</v>
      </c>
    </row>
    <row r="61" spans="4:10" x14ac:dyDescent="0.25">
      <c r="D61" s="8" t="str">
        <f t="shared" si="6"/>
        <v/>
      </c>
      <c r="E61" s="8" t="e">
        <f t="shared" si="2"/>
        <v>#N/A</v>
      </c>
      <c r="F61" s="8" t="str">
        <f t="shared" si="0"/>
        <v/>
      </c>
      <c r="G61" s="8" t="str">
        <f t="shared" si="3"/>
        <v/>
      </c>
      <c r="H61" s="8" t="str">
        <f t="shared" si="4"/>
        <v/>
      </c>
      <c r="I61" s="8" t="str">
        <f t="shared" si="5"/>
        <v/>
      </c>
      <c r="J61" s="8" t="e">
        <f t="shared" si="1"/>
        <v>#N/A</v>
      </c>
    </row>
    <row r="62" spans="4:10" x14ac:dyDescent="0.25">
      <c r="D62" s="8" t="str">
        <f t="shared" si="6"/>
        <v/>
      </c>
      <c r="E62" s="8" t="e">
        <f t="shared" si="2"/>
        <v>#N/A</v>
      </c>
      <c r="F62" s="8" t="str">
        <f t="shared" si="0"/>
        <v/>
      </c>
      <c r="G62" s="8" t="str">
        <f t="shared" si="3"/>
        <v/>
      </c>
      <c r="H62" s="8" t="str">
        <f t="shared" si="4"/>
        <v/>
      </c>
      <c r="I62" s="8" t="str">
        <f t="shared" si="5"/>
        <v/>
      </c>
      <c r="J62" s="8" t="e">
        <f t="shared" si="1"/>
        <v>#N/A</v>
      </c>
    </row>
    <row r="63" spans="4:10" x14ac:dyDescent="0.25">
      <c r="D63" s="8" t="str">
        <f t="shared" si="6"/>
        <v/>
      </c>
      <c r="E63" s="8" t="e">
        <f t="shared" si="2"/>
        <v>#N/A</v>
      </c>
      <c r="F63" s="8" t="str">
        <f t="shared" si="0"/>
        <v/>
      </c>
      <c r="G63" s="8" t="str">
        <f t="shared" si="3"/>
        <v/>
      </c>
      <c r="H63" s="8" t="str">
        <f t="shared" si="4"/>
        <v/>
      </c>
      <c r="I63" s="8" t="str">
        <f t="shared" si="5"/>
        <v/>
      </c>
      <c r="J63" s="8" t="e">
        <f t="shared" si="1"/>
        <v>#N/A</v>
      </c>
    </row>
    <row r="64" spans="4:10" x14ac:dyDescent="0.25">
      <c r="D64" s="8" t="str">
        <f t="shared" si="6"/>
        <v/>
      </c>
      <c r="E64" s="8" t="e">
        <f t="shared" si="2"/>
        <v>#N/A</v>
      </c>
      <c r="F64" s="8" t="str">
        <f t="shared" si="0"/>
        <v/>
      </c>
      <c r="G64" s="8" t="str">
        <f t="shared" si="3"/>
        <v/>
      </c>
      <c r="H64" s="8" t="str">
        <f t="shared" si="4"/>
        <v/>
      </c>
      <c r="I64" s="8" t="str">
        <f t="shared" si="5"/>
        <v/>
      </c>
      <c r="J64" s="8" t="e">
        <f t="shared" si="1"/>
        <v>#N/A</v>
      </c>
    </row>
    <row r="65" spans="4:10" x14ac:dyDescent="0.25">
      <c r="D65" s="8" t="str">
        <f t="shared" si="6"/>
        <v/>
      </c>
      <c r="E65" s="8" t="e">
        <f t="shared" si="2"/>
        <v>#N/A</v>
      </c>
      <c r="F65" s="8" t="str">
        <f t="shared" si="0"/>
        <v/>
      </c>
      <c r="G65" s="8" t="str">
        <f t="shared" si="3"/>
        <v/>
      </c>
      <c r="H65" s="8" t="str">
        <f t="shared" si="4"/>
        <v/>
      </c>
      <c r="I65" s="8" t="str">
        <f t="shared" si="5"/>
        <v/>
      </c>
      <c r="J65" s="8" t="e">
        <f t="shared" si="1"/>
        <v>#N/A</v>
      </c>
    </row>
    <row r="66" spans="4:10" x14ac:dyDescent="0.25">
      <c r="D66" s="8" t="str">
        <f t="shared" si="6"/>
        <v/>
      </c>
      <c r="E66" s="8" t="e">
        <f t="shared" si="2"/>
        <v>#N/A</v>
      </c>
      <c r="F66" s="8" t="str">
        <f t="shared" ref="F66:F129" si="7">IF(ISBLANK(C66),"",NORMDIST(E66, $B$2, $B$3, TRUE))</f>
        <v/>
      </c>
      <c r="G66" s="8" t="str">
        <f t="shared" si="3"/>
        <v/>
      </c>
      <c r="H66" s="8" t="str">
        <f t="shared" si="4"/>
        <v/>
      </c>
      <c r="I66" s="8" t="str">
        <f t="shared" si="5"/>
        <v/>
      </c>
      <c r="J66" s="8" t="e">
        <f t="shared" ref="J66:J129" si="8">IF(C66="",NA(),NORMSINV((D66-0.3)/($B$4+0.4)))</f>
        <v>#N/A</v>
      </c>
    </row>
    <row r="67" spans="4:10" x14ac:dyDescent="0.25">
      <c r="D67" s="8" t="str">
        <f t="shared" si="6"/>
        <v/>
      </c>
      <c r="E67" s="8" t="e">
        <f t="shared" ref="E67:E130" si="9">IF(ISBLANK(C67), NA(),SMALL(C$2:C$211,D67))</f>
        <v>#N/A</v>
      </c>
      <c r="F67" s="8" t="str">
        <f t="shared" si="7"/>
        <v/>
      </c>
      <c r="G67" s="8" t="str">
        <f t="shared" ref="G67:G130" si="10">IF(ISBLANK(C67), "", 1-F67)</f>
        <v/>
      </c>
      <c r="H67" s="8" t="str">
        <f t="shared" ref="H67:H130" si="11">IF(ISBLANK(C67),"",SMALL(G$2:G$211,D67))</f>
        <v/>
      </c>
      <c r="I67" s="8" t="str">
        <f t="shared" ref="I67:I130" si="12">IF(ISBLANK(C67),"",(2*D67-1)*(LN(F67)+LN(H67)))</f>
        <v/>
      </c>
      <c r="J67" s="8" t="e">
        <f t="shared" si="8"/>
        <v>#N/A</v>
      </c>
    </row>
    <row r="68" spans="4:10" x14ac:dyDescent="0.25">
      <c r="D68" s="8" t="str">
        <f t="shared" ref="D68:D131" si="13">IF(ISBLANK(C68),"",D67+1)</f>
        <v/>
      </c>
      <c r="E68" s="8" t="e">
        <f t="shared" si="9"/>
        <v>#N/A</v>
      </c>
      <c r="F68" s="8" t="str">
        <f t="shared" si="7"/>
        <v/>
      </c>
      <c r="G68" s="8" t="str">
        <f t="shared" si="10"/>
        <v/>
      </c>
      <c r="H68" s="8" t="str">
        <f t="shared" si="11"/>
        <v/>
      </c>
      <c r="I68" s="8" t="str">
        <f t="shared" si="12"/>
        <v/>
      </c>
      <c r="J68" s="8" t="e">
        <f t="shared" si="8"/>
        <v>#N/A</v>
      </c>
    </row>
    <row r="69" spans="4:10" x14ac:dyDescent="0.25">
      <c r="D69" s="8" t="str">
        <f t="shared" si="13"/>
        <v/>
      </c>
      <c r="E69" s="8" t="e">
        <f t="shared" si="9"/>
        <v>#N/A</v>
      </c>
      <c r="F69" s="8" t="str">
        <f t="shared" si="7"/>
        <v/>
      </c>
      <c r="G69" s="8" t="str">
        <f t="shared" si="10"/>
        <v/>
      </c>
      <c r="H69" s="8" t="str">
        <f t="shared" si="11"/>
        <v/>
      </c>
      <c r="I69" s="8" t="str">
        <f t="shared" si="12"/>
        <v/>
      </c>
      <c r="J69" s="8" t="e">
        <f t="shared" si="8"/>
        <v>#N/A</v>
      </c>
    </row>
    <row r="70" spans="4:10" x14ac:dyDescent="0.25">
      <c r="D70" s="8" t="str">
        <f t="shared" si="13"/>
        <v/>
      </c>
      <c r="E70" s="8" t="e">
        <f t="shared" si="9"/>
        <v>#N/A</v>
      </c>
      <c r="F70" s="8" t="str">
        <f t="shared" si="7"/>
        <v/>
      </c>
      <c r="G70" s="8" t="str">
        <f t="shared" si="10"/>
        <v/>
      </c>
      <c r="H70" s="8" t="str">
        <f t="shared" si="11"/>
        <v/>
      </c>
      <c r="I70" s="8" t="str">
        <f t="shared" si="12"/>
        <v/>
      </c>
      <c r="J70" s="8" t="e">
        <f t="shared" si="8"/>
        <v>#N/A</v>
      </c>
    </row>
    <row r="71" spans="4:10" x14ac:dyDescent="0.25">
      <c r="D71" s="8" t="str">
        <f t="shared" si="13"/>
        <v/>
      </c>
      <c r="E71" s="8" t="e">
        <f t="shared" si="9"/>
        <v>#N/A</v>
      </c>
      <c r="F71" s="8" t="str">
        <f t="shared" si="7"/>
        <v/>
      </c>
      <c r="G71" s="8" t="str">
        <f t="shared" si="10"/>
        <v/>
      </c>
      <c r="H71" s="8" t="str">
        <f t="shared" si="11"/>
        <v/>
      </c>
      <c r="I71" s="8" t="str">
        <f t="shared" si="12"/>
        <v/>
      </c>
      <c r="J71" s="8" t="e">
        <f t="shared" si="8"/>
        <v>#N/A</v>
      </c>
    </row>
    <row r="72" spans="4:10" x14ac:dyDescent="0.25">
      <c r="D72" s="8" t="str">
        <f t="shared" si="13"/>
        <v/>
      </c>
      <c r="E72" s="8" t="e">
        <f t="shared" si="9"/>
        <v>#N/A</v>
      </c>
      <c r="F72" s="8" t="str">
        <f t="shared" si="7"/>
        <v/>
      </c>
      <c r="G72" s="8" t="str">
        <f t="shared" si="10"/>
        <v/>
      </c>
      <c r="H72" s="8" t="str">
        <f t="shared" si="11"/>
        <v/>
      </c>
      <c r="I72" s="8" t="str">
        <f t="shared" si="12"/>
        <v/>
      </c>
      <c r="J72" s="8" t="e">
        <f t="shared" si="8"/>
        <v>#N/A</v>
      </c>
    </row>
    <row r="73" spans="4:10" x14ac:dyDescent="0.25">
      <c r="D73" s="8" t="str">
        <f t="shared" si="13"/>
        <v/>
      </c>
      <c r="E73" s="8" t="e">
        <f t="shared" si="9"/>
        <v>#N/A</v>
      </c>
      <c r="F73" s="8" t="str">
        <f t="shared" si="7"/>
        <v/>
      </c>
      <c r="G73" s="8" t="str">
        <f t="shared" si="10"/>
        <v/>
      </c>
      <c r="H73" s="8" t="str">
        <f t="shared" si="11"/>
        <v/>
      </c>
      <c r="I73" s="8" t="str">
        <f t="shared" si="12"/>
        <v/>
      </c>
      <c r="J73" s="8" t="e">
        <f t="shared" si="8"/>
        <v>#N/A</v>
      </c>
    </row>
    <row r="74" spans="4:10" x14ac:dyDescent="0.25">
      <c r="D74" s="8" t="str">
        <f t="shared" si="13"/>
        <v/>
      </c>
      <c r="E74" s="8" t="e">
        <f t="shared" si="9"/>
        <v>#N/A</v>
      </c>
      <c r="F74" s="8" t="str">
        <f t="shared" si="7"/>
        <v/>
      </c>
      <c r="G74" s="8" t="str">
        <f t="shared" si="10"/>
        <v/>
      </c>
      <c r="H74" s="8" t="str">
        <f t="shared" si="11"/>
        <v/>
      </c>
      <c r="I74" s="8" t="str">
        <f t="shared" si="12"/>
        <v/>
      </c>
      <c r="J74" s="8" t="e">
        <f t="shared" si="8"/>
        <v>#N/A</v>
      </c>
    </row>
    <row r="75" spans="4:10" x14ac:dyDescent="0.25">
      <c r="D75" s="8" t="str">
        <f t="shared" si="13"/>
        <v/>
      </c>
      <c r="E75" s="8" t="e">
        <f t="shared" si="9"/>
        <v>#N/A</v>
      </c>
      <c r="F75" s="8" t="str">
        <f t="shared" si="7"/>
        <v/>
      </c>
      <c r="G75" s="8" t="str">
        <f t="shared" si="10"/>
        <v/>
      </c>
      <c r="H75" s="8" t="str">
        <f t="shared" si="11"/>
        <v/>
      </c>
      <c r="I75" s="8" t="str">
        <f t="shared" si="12"/>
        <v/>
      </c>
      <c r="J75" s="8" t="e">
        <f t="shared" si="8"/>
        <v>#N/A</v>
      </c>
    </row>
    <row r="76" spans="4:10" x14ac:dyDescent="0.25">
      <c r="D76" s="8" t="str">
        <f t="shared" si="13"/>
        <v/>
      </c>
      <c r="E76" s="8" t="e">
        <f t="shared" si="9"/>
        <v>#N/A</v>
      </c>
      <c r="F76" s="8" t="str">
        <f t="shared" si="7"/>
        <v/>
      </c>
      <c r="G76" s="8" t="str">
        <f t="shared" si="10"/>
        <v/>
      </c>
      <c r="H76" s="8" t="str">
        <f t="shared" si="11"/>
        <v/>
      </c>
      <c r="I76" s="8" t="str">
        <f t="shared" si="12"/>
        <v/>
      </c>
      <c r="J76" s="8" t="e">
        <f t="shared" si="8"/>
        <v>#N/A</v>
      </c>
    </row>
    <row r="77" spans="4:10" x14ac:dyDescent="0.25">
      <c r="D77" s="8" t="str">
        <f t="shared" si="13"/>
        <v/>
      </c>
      <c r="E77" s="8" t="e">
        <f t="shared" si="9"/>
        <v>#N/A</v>
      </c>
      <c r="F77" s="8" t="str">
        <f t="shared" si="7"/>
        <v/>
      </c>
      <c r="G77" s="8" t="str">
        <f t="shared" si="10"/>
        <v/>
      </c>
      <c r="H77" s="8" t="str">
        <f t="shared" si="11"/>
        <v/>
      </c>
      <c r="I77" s="8" t="str">
        <f t="shared" si="12"/>
        <v/>
      </c>
      <c r="J77" s="8" t="e">
        <f t="shared" si="8"/>
        <v>#N/A</v>
      </c>
    </row>
    <row r="78" spans="4:10" x14ac:dyDescent="0.25">
      <c r="D78" s="8" t="str">
        <f t="shared" si="13"/>
        <v/>
      </c>
      <c r="E78" s="8" t="e">
        <f t="shared" si="9"/>
        <v>#N/A</v>
      </c>
      <c r="F78" s="8" t="str">
        <f t="shared" si="7"/>
        <v/>
      </c>
      <c r="G78" s="8" t="str">
        <f t="shared" si="10"/>
        <v/>
      </c>
      <c r="H78" s="8" t="str">
        <f t="shared" si="11"/>
        <v/>
      </c>
      <c r="I78" s="8" t="str">
        <f t="shared" si="12"/>
        <v/>
      </c>
      <c r="J78" s="8" t="e">
        <f t="shared" si="8"/>
        <v>#N/A</v>
      </c>
    </row>
    <row r="79" spans="4:10" x14ac:dyDescent="0.25">
      <c r="D79" s="8" t="str">
        <f t="shared" si="13"/>
        <v/>
      </c>
      <c r="E79" s="8" t="e">
        <f t="shared" si="9"/>
        <v>#N/A</v>
      </c>
      <c r="F79" s="8" t="str">
        <f t="shared" si="7"/>
        <v/>
      </c>
      <c r="G79" s="8" t="str">
        <f t="shared" si="10"/>
        <v/>
      </c>
      <c r="H79" s="8" t="str">
        <f t="shared" si="11"/>
        <v/>
      </c>
      <c r="I79" s="8" t="str">
        <f t="shared" si="12"/>
        <v/>
      </c>
      <c r="J79" s="8" t="e">
        <f t="shared" si="8"/>
        <v>#N/A</v>
      </c>
    </row>
    <row r="80" spans="4:10" x14ac:dyDescent="0.25">
      <c r="D80" s="8" t="str">
        <f t="shared" si="13"/>
        <v/>
      </c>
      <c r="E80" s="8" t="e">
        <f t="shared" si="9"/>
        <v>#N/A</v>
      </c>
      <c r="F80" s="8" t="str">
        <f t="shared" si="7"/>
        <v/>
      </c>
      <c r="G80" s="8" t="str">
        <f t="shared" si="10"/>
        <v/>
      </c>
      <c r="H80" s="8" t="str">
        <f t="shared" si="11"/>
        <v/>
      </c>
      <c r="I80" s="8" t="str">
        <f t="shared" si="12"/>
        <v/>
      </c>
      <c r="J80" s="8" t="e">
        <f t="shared" si="8"/>
        <v>#N/A</v>
      </c>
    </row>
    <row r="81" spans="4:10" x14ac:dyDescent="0.25">
      <c r="D81" s="8" t="str">
        <f t="shared" si="13"/>
        <v/>
      </c>
      <c r="E81" s="8" t="e">
        <f t="shared" si="9"/>
        <v>#N/A</v>
      </c>
      <c r="F81" s="8" t="str">
        <f t="shared" si="7"/>
        <v/>
      </c>
      <c r="G81" s="8" t="str">
        <f t="shared" si="10"/>
        <v/>
      </c>
      <c r="H81" s="8" t="str">
        <f t="shared" si="11"/>
        <v/>
      </c>
      <c r="I81" s="8" t="str">
        <f t="shared" si="12"/>
        <v/>
      </c>
      <c r="J81" s="8" t="e">
        <f t="shared" si="8"/>
        <v>#N/A</v>
      </c>
    </row>
    <row r="82" spans="4:10" x14ac:dyDescent="0.25">
      <c r="D82" s="8" t="str">
        <f t="shared" si="13"/>
        <v/>
      </c>
      <c r="E82" s="8" t="e">
        <f t="shared" si="9"/>
        <v>#N/A</v>
      </c>
      <c r="F82" s="8" t="str">
        <f t="shared" si="7"/>
        <v/>
      </c>
      <c r="G82" s="8" t="str">
        <f t="shared" si="10"/>
        <v/>
      </c>
      <c r="H82" s="8" t="str">
        <f t="shared" si="11"/>
        <v/>
      </c>
      <c r="I82" s="8" t="str">
        <f t="shared" si="12"/>
        <v/>
      </c>
      <c r="J82" s="8" t="e">
        <f t="shared" si="8"/>
        <v>#N/A</v>
      </c>
    </row>
    <row r="83" spans="4:10" x14ac:dyDescent="0.25">
      <c r="D83" s="8" t="str">
        <f t="shared" si="13"/>
        <v/>
      </c>
      <c r="E83" s="8" t="e">
        <f t="shared" si="9"/>
        <v>#N/A</v>
      </c>
      <c r="F83" s="8" t="str">
        <f t="shared" si="7"/>
        <v/>
      </c>
      <c r="G83" s="8" t="str">
        <f t="shared" si="10"/>
        <v/>
      </c>
      <c r="H83" s="8" t="str">
        <f t="shared" si="11"/>
        <v/>
      </c>
      <c r="I83" s="8" t="str">
        <f t="shared" si="12"/>
        <v/>
      </c>
      <c r="J83" s="8" t="e">
        <f t="shared" si="8"/>
        <v>#N/A</v>
      </c>
    </row>
    <row r="84" spans="4:10" x14ac:dyDescent="0.25">
      <c r="D84" s="8" t="str">
        <f t="shared" si="13"/>
        <v/>
      </c>
      <c r="E84" s="8" t="e">
        <f t="shared" si="9"/>
        <v>#N/A</v>
      </c>
      <c r="F84" s="8" t="str">
        <f t="shared" si="7"/>
        <v/>
      </c>
      <c r="G84" s="8" t="str">
        <f t="shared" si="10"/>
        <v/>
      </c>
      <c r="H84" s="8" t="str">
        <f t="shared" si="11"/>
        <v/>
      </c>
      <c r="I84" s="8" t="str">
        <f t="shared" si="12"/>
        <v/>
      </c>
      <c r="J84" s="8" t="e">
        <f t="shared" si="8"/>
        <v>#N/A</v>
      </c>
    </row>
    <row r="85" spans="4:10" x14ac:dyDescent="0.25">
      <c r="D85" s="8" t="str">
        <f t="shared" si="13"/>
        <v/>
      </c>
      <c r="E85" s="8" t="e">
        <f t="shared" si="9"/>
        <v>#N/A</v>
      </c>
      <c r="F85" s="8" t="str">
        <f t="shared" si="7"/>
        <v/>
      </c>
      <c r="G85" s="8" t="str">
        <f t="shared" si="10"/>
        <v/>
      </c>
      <c r="H85" s="8" t="str">
        <f t="shared" si="11"/>
        <v/>
      </c>
      <c r="I85" s="8" t="str">
        <f t="shared" si="12"/>
        <v/>
      </c>
      <c r="J85" s="8" t="e">
        <f t="shared" si="8"/>
        <v>#N/A</v>
      </c>
    </row>
    <row r="86" spans="4:10" x14ac:dyDescent="0.25">
      <c r="D86" s="8" t="str">
        <f t="shared" si="13"/>
        <v/>
      </c>
      <c r="E86" s="8" t="e">
        <f t="shared" si="9"/>
        <v>#N/A</v>
      </c>
      <c r="F86" s="8" t="str">
        <f t="shared" si="7"/>
        <v/>
      </c>
      <c r="G86" s="8" t="str">
        <f t="shared" si="10"/>
        <v/>
      </c>
      <c r="H86" s="8" t="str">
        <f t="shared" si="11"/>
        <v/>
      </c>
      <c r="I86" s="8" t="str">
        <f t="shared" si="12"/>
        <v/>
      </c>
      <c r="J86" s="8" t="e">
        <f t="shared" si="8"/>
        <v>#N/A</v>
      </c>
    </row>
    <row r="87" spans="4:10" x14ac:dyDescent="0.25">
      <c r="D87" s="8" t="str">
        <f t="shared" si="13"/>
        <v/>
      </c>
      <c r="E87" s="8" t="e">
        <f t="shared" si="9"/>
        <v>#N/A</v>
      </c>
      <c r="F87" s="8" t="str">
        <f t="shared" si="7"/>
        <v/>
      </c>
      <c r="G87" s="8" t="str">
        <f t="shared" si="10"/>
        <v/>
      </c>
      <c r="H87" s="8" t="str">
        <f t="shared" si="11"/>
        <v/>
      </c>
      <c r="I87" s="8" t="str">
        <f t="shared" si="12"/>
        <v/>
      </c>
      <c r="J87" s="8" t="e">
        <f t="shared" si="8"/>
        <v>#N/A</v>
      </c>
    </row>
    <row r="88" spans="4:10" x14ac:dyDescent="0.25">
      <c r="D88" s="8" t="str">
        <f t="shared" si="13"/>
        <v/>
      </c>
      <c r="E88" s="8" t="e">
        <f t="shared" si="9"/>
        <v>#N/A</v>
      </c>
      <c r="F88" s="8" t="str">
        <f t="shared" si="7"/>
        <v/>
      </c>
      <c r="G88" s="8" t="str">
        <f t="shared" si="10"/>
        <v/>
      </c>
      <c r="H88" s="8" t="str">
        <f t="shared" si="11"/>
        <v/>
      </c>
      <c r="I88" s="8" t="str">
        <f t="shared" si="12"/>
        <v/>
      </c>
      <c r="J88" s="8" t="e">
        <f t="shared" si="8"/>
        <v>#N/A</v>
      </c>
    </row>
    <row r="89" spans="4:10" x14ac:dyDescent="0.25">
      <c r="D89" s="8" t="str">
        <f t="shared" si="13"/>
        <v/>
      </c>
      <c r="E89" s="8" t="e">
        <f t="shared" si="9"/>
        <v>#N/A</v>
      </c>
      <c r="F89" s="8" t="str">
        <f t="shared" si="7"/>
        <v/>
      </c>
      <c r="G89" s="8" t="str">
        <f t="shared" si="10"/>
        <v/>
      </c>
      <c r="H89" s="8" t="str">
        <f t="shared" si="11"/>
        <v/>
      </c>
      <c r="I89" s="8" t="str">
        <f t="shared" si="12"/>
        <v/>
      </c>
      <c r="J89" s="8" t="e">
        <f t="shared" si="8"/>
        <v>#N/A</v>
      </c>
    </row>
    <row r="90" spans="4:10" x14ac:dyDescent="0.25">
      <c r="D90" s="8" t="str">
        <f t="shared" si="13"/>
        <v/>
      </c>
      <c r="E90" s="8" t="e">
        <f t="shared" si="9"/>
        <v>#N/A</v>
      </c>
      <c r="F90" s="8" t="str">
        <f t="shared" si="7"/>
        <v/>
      </c>
      <c r="G90" s="8" t="str">
        <f t="shared" si="10"/>
        <v/>
      </c>
      <c r="H90" s="8" t="str">
        <f t="shared" si="11"/>
        <v/>
      </c>
      <c r="I90" s="8" t="str">
        <f t="shared" si="12"/>
        <v/>
      </c>
      <c r="J90" s="8" t="e">
        <f t="shared" si="8"/>
        <v>#N/A</v>
      </c>
    </row>
    <row r="91" spans="4:10" x14ac:dyDescent="0.25">
      <c r="D91" s="8" t="str">
        <f t="shared" si="13"/>
        <v/>
      </c>
      <c r="E91" s="8" t="e">
        <f t="shared" si="9"/>
        <v>#N/A</v>
      </c>
      <c r="F91" s="8" t="str">
        <f t="shared" si="7"/>
        <v/>
      </c>
      <c r="G91" s="8" t="str">
        <f t="shared" si="10"/>
        <v/>
      </c>
      <c r="H91" s="8" t="str">
        <f t="shared" si="11"/>
        <v/>
      </c>
      <c r="I91" s="8" t="str">
        <f t="shared" si="12"/>
        <v/>
      </c>
      <c r="J91" s="8" t="e">
        <f t="shared" si="8"/>
        <v>#N/A</v>
      </c>
    </row>
    <row r="92" spans="4:10" x14ac:dyDescent="0.25">
      <c r="D92" s="8" t="str">
        <f t="shared" si="13"/>
        <v/>
      </c>
      <c r="E92" s="8" t="e">
        <f t="shared" si="9"/>
        <v>#N/A</v>
      </c>
      <c r="F92" s="8" t="str">
        <f t="shared" si="7"/>
        <v/>
      </c>
      <c r="G92" s="8" t="str">
        <f t="shared" si="10"/>
        <v/>
      </c>
      <c r="H92" s="8" t="str">
        <f t="shared" si="11"/>
        <v/>
      </c>
      <c r="I92" s="8" t="str">
        <f t="shared" si="12"/>
        <v/>
      </c>
      <c r="J92" s="8" t="e">
        <f t="shared" si="8"/>
        <v>#N/A</v>
      </c>
    </row>
    <row r="93" spans="4:10" x14ac:dyDescent="0.25">
      <c r="D93" s="8" t="str">
        <f t="shared" si="13"/>
        <v/>
      </c>
      <c r="E93" s="8" t="e">
        <f t="shared" si="9"/>
        <v>#N/A</v>
      </c>
      <c r="F93" s="8" t="str">
        <f t="shared" si="7"/>
        <v/>
      </c>
      <c r="G93" s="8" t="str">
        <f t="shared" si="10"/>
        <v/>
      </c>
      <c r="H93" s="8" t="str">
        <f t="shared" si="11"/>
        <v/>
      </c>
      <c r="I93" s="8" t="str">
        <f t="shared" si="12"/>
        <v/>
      </c>
      <c r="J93" s="8" t="e">
        <f t="shared" si="8"/>
        <v>#N/A</v>
      </c>
    </row>
    <row r="94" spans="4:10" x14ac:dyDescent="0.25">
      <c r="D94" s="8" t="str">
        <f t="shared" si="13"/>
        <v/>
      </c>
      <c r="E94" s="8" t="e">
        <f t="shared" si="9"/>
        <v>#N/A</v>
      </c>
      <c r="F94" s="8" t="str">
        <f t="shared" si="7"/>
        <v/>
      </c>
      <c r="G94" s="8" t="str">
        <f t="shared" si="10"/>
        <v/>
      </c>
      <c r="H94" s="8" t="str">
        <f t="shared" si="11"/>
        <v/>
      </c>
      <c r="I94" s="8" t="str">
        <f t="shared" si="12"/>
        <v/>
      </c>
      <c r="J94" s="8" t="e">
        <f t="shared" si="8"/>
        <v>#N/A</v>
      </c>
    </row>
    <row r="95" spans="4:10" x14ac:dyDescent="0.25">
      <c r="D95" s="8" t="str">
        <f t="shared" si="13"/>
        <v/>
      </c>
      <c r="E95" s="8" t="e">
        <f t="shared" si="9"/>
        <v>#N/A</v>
      </c>
      <c r="F95" s="8" t="str">
        <f t="shared" si="7"/>
        <v/>
      </c>
      <c r="G95" s="8" t="str">
        <f t="shared" si="10"/>
        <v/>
      </c>
      <c r="H95" s="8" t="str">
        <f t="shared" si="11"/>
        <v/>
      </c>
      <c r="I95" s="8" t="str">
        <f t="shared" si="12"/>
        <v/>
      </c>
      <c r="J95" s="8" t="e">
        <f t="shared" si="8"/>
        <v>#N/A</v>
      </c>
    </row>
    <row r="96" spans="4:10" x14ac:dyDescent="0.25">
      <c r="D96" s="8" t="str">
        <f t="shared" si="13"/>
        <v/>
      </c>
      <c r="E96" s="8" t="e">
        <f t="shared" si="9"/>
        <v>#N/A</v>
      </c>
      <c r="F96" s="8" t="str">
        <f t="shared" si="7"/>
        <v/>
      </c>
      <c r="G96" s="8" t="str">
        <f t="shared" si="10"/>
        <v/>
      </c>
      <c r="H96" s="8" t="str">
        <f t="shared" si="11"/>
        <v/>
      </c>
      <c r="I96" s="8" t="str">
        <f t="shared" si="12"/>
        <v/>
      </c>
      <c r="J96" s="8" t="e">
        <f t="shared" si="8"/>
        <v>#N/A</v>
      </c>
    </row>
    <row r="97" spans="4:10" x14ac:dyDescent="0.25">
      <c r="D97" s="8" t="str">
        <f t="shared" si="13"/>
        <v/>
      </c>
      <c r="E97" s="8" t="e">
        <f t="shared" si="9"/>
        <v>#N/A</v>
      </c>
      <c r="F97" s="8" t="str">
        <f t="shared" si="7"/>
        <v/>
      </c>
      <c r="G97" s="8" t="str">
        <f t="shared" si="10"/>
        <v/>
      </c>
      <c r="H97" s="8" t="str">
        <f t="shared" si="11"/>
        <v/>
      </c>
      <c r="I97" s="8" t="str">
        <f t="shared" si="12"/>
        <v/>
      </c>
      <c r="J97" s="8" t="e">
        <f t="shared" si="8"/>
        <v>#N/A</v>
      </c>
    </row>
    <row r="98" spans="4:10" x14ac:dyDescent="0.25">
      <c r="D98" s="8" t="str">
        <f t="shared" si="13"/>
        <v/>
      </c>
      <c r="E98" s="8" t="e">
        <f t="shared" si="9"/>
        <v>#N/A</v>
      </c>
      <c r="F98" s="8" t="str">
        <f t="shared" si="7"/>
        <v/>
      </c>
      <c r="G98" s="8" t="str">
        <f t="shared" si="10"/>
        <v/>
      </c>
      <c r="H98" s="8" t="str">
        <f t="shared" si="11"/>
        <v/>
      </c>
      <c r="I98" s="8" t="str">
        <f t="shared" si="12"/>
        <v/>
      </c>
      <c r="J98" s="8" t="e">
        <f t="shared" si="8"/>
        <v>#N/A</v>
      </c>
    </row>
    <row r="99" spans="4:10" x14ac:dyDescent="0.25">
      <c r="D99" s="8" t="str">
        <f t="shared" si="13"/>
        <v/>
      </c>
      <c r="E99" s="8" t="e">
        <f t="shared" si="9"/>
        <v>#N/A</v>
      </c>
      <c r="F99" s="8" t="str">
        <f t="shared" si="7"/>
        <v/>
      </c>
      <c r="G99" s="8" t="str">
        <f t="shared" si="10"/>
        <v/>
      </c>
      <c r="H99" s="8" t="str">
        <f t="shared" si="11"/>
        <v/>
      </c>
      <c r="I99" s="8" t="str">
        <f t="shared" si="12"/>
        <v/>
      </c>
      <c r="J99" s="8" t="e">
        <f t="shared" si="8"/>
        <v>#N/A</v>
      </c>
    </row>
    <row r="100" spans="4:10" x14ac:dyDescent="0.25">
      <c r="D100" s="8" t="str">
        <f t="shared" si="13"/>
        <v/>
      </c>
      <c r="E100" s="8" t="e">
        <f t="shared" si="9"/>
        <v>#N/A</v>
      </c>
      <c r="F100" s="8" t="str">
        <f t="shared" si="7"/>
        <v/>
      </c>
      <c r="G100" s="8" t="str">
        <f t="shared" si="10"/>
        <v/>
      </c>
      <c r="H100" s="8" t="str">
        <f t="shared" si="11"/>
        <v/>
      </c>
      <c r="I100" s="8" t="str">
        <f t="shared" si="12"/>
        <v/>
      </c>
      <c r="J100" s="8" t="e">
        <f t="shared" si="8"/>
        <v>#N/A</v>
      </c>
    </row>
    <row r="101" spans="4:10" x14ac:dyDescent="0.25">
      <c r="D101" s="8" t="str">
        <f t="shared" si="13"/>
        <v/>
      </c>
      <c r="E101" s="8" t="e">
        <f t="shared" si="9"/>
        <v>#N/A</v>
      </c>
      <c r="F101" s="8" t="str">
        <f t="shared" si="7"/>
        <v/>
      </c>
      <c r="G101" s="8" t="str">
        <f t="shared" si="10"/>
        <v/>
      </c>
      <c r="H101" s="8" t="str">
        <f t="shared" si="11"/>
        <v/>
      </c>
      <c r="I101" s="8" t="str">
        <f t="shared" si="12"/>
        <v/>
      </c>
      <c r="J101" s="8" t="e">
        <f t="shared" si="8"/>
        <v>#N/A</v>
      </c>
    </row>
    <row r="102" spans="4:10" x14ac:dyDescent="0.25">
      <c r="D102" s="8" t="str">
        <f t="shared" si="13"/>
        <v/>
      </c>
      <c r="E102" s="8" t="e">
        <f t="shared" si="9"/>
        <v>#N/A</v>
      </c>
      <c r="F102" s="8" t="str">
        <f t="shared" si="7"/>
        <v/>
      </c>
      <c r="G102" s="8" t="str">
        <f t="shared" si="10"/>
        <v/>
      </c>
      <c r="H102" s="8" t="str">
        <f t="shared" si="11"/>
        <v/>
      </c>
      <c r="I102" s="8" t="str">
        <f t="shared" si="12"/>
        <v/>
      </c>
      <c r="J102" s="8" t="e">
        <f t="shared" si="8"/>
        <v>#N/A</v>
      </c>
    </row>
    <row r="103" spans="4:10" x14ac:dyDescent="0.25">
      <c r="D103" s="8" t="str">
        <f t="shared" si="13"/>
        <v/>
      </c>
      <c r="E103" s="8" t="e">
        <f t="shared" si="9"/>
        <v>#N/A</v>
      </c>
      <c r="F103" s="8" t="str">
        <f t="shared" si="7"/>
        <v/>
      </c>
      <c r="G103" s="8" t="str">
        <f t="shared" si="10"/>
        <v/>
      </c>
      <c r="H103" s="8" t="str">
        <f t="shared" si="11"/>
        <v/>
      </c>
      <c r="I103" s="8" t="str">
        <f t="shared" si="12"/>
        <v/>
      </c>
      <c r="J103" s="8" t="e">
        <f t="shared" si="8"/>
        <v>#N/A</v>
      </c>
    </row>
    <row r="104" spans="4:10" x14ac:dyDescent="0.25">
      <c r="D104" s="8" t="str">
        <f t="shared" si="13"/>
        <v/>
      </c>
      <c r="E104" s="8" t="e">
        <f t="shared" si="9"/>
        <v>#N/A</v>
      </c>
      <c r="F104" s="8" t="str">
        <f t="shared" si="7"/>
        <v/>
      </c>
      <c r="G104" s="8" t="str">
        <f t="shared" si="10"/>
        <v/>
      </c>
      <c r="H104" s="8" t="str">
        <f t="shared" si="11"/>
        <v/>
      </c>
      <c r="I104" s="8" t="str">
        <f t="shared" si="12"/>
        <v/>
      </c>
      <c r="J104" s="8" t="e">
        <f t="shared" si="8"/>
        <v>#N/A</v>
      </c>
    </row>
    <row r="105" spans="4:10" x14ac:dyDescent="0.25">
      <c r="D105" s="8" t="str">
        <f t="shared" si="13"/>
        <v/>
      </c>
      <c r="E105" s="8" t="e">
        <f t="shared" si="9"/>
        <v>#N/A</v>
      </c>
      <c r="F105" s="8" t="str">
        <f t="shared" si="7"/>
        <v/>
      </c>
      <c r="G105" s="8" t="str">
        <f t="shared" si="10"/>
        <v/>
      </c>
      <c r="H105" s="8" t="str">
        <f t="shared" si="11"/>
        <v/>
      </c>
      <c r="I105" s="8" t="str">
        <f t="shared" si="12"/>
        <v/>
      </c>
      <c r="J105" s="8" t="e">
        <f t="shared" si="8"/>
        <v>#N/A</v>
      </c>
    </row>
    <row r="106" spans="4:10" x14ac:dyDescent="0.25">
      <c r="D106" s="8" t="str">
        <f t="shared" si="13"/>
        <v/>
      </c>
      <c r="E106" s="8" t="e">
        <f t="shared" si="9"/>
        <v>#N/A</v>
      </c>
      <c r="F106" s="8" t="str">
        <f t="shared" si="7"/>
        <v/>
      </c>
      <c r="G106" s="8" t="str">
        <f t="shared" si="10"/>
        <v/>
      </c>
      <c r="H106" s="8" t="str">
        <f t="shared" si="11"/>
        <v/>
      </c>
      <c r="I106" s="8" t="str">
        <f t="shared" si="12"/>
        <v/>
      </c>
      <c r="J106" s="8" t="e">
        <f t="shared" si="8"/>
        <v>#N/A</v>
      </c>
    </row>
    <row r="107" spans="4:10" x14ac:dyDescent="0.25">
      <c r="D107" s="8" t="str">
        <f t="shared" si="13"/>
        <v/>
      </c>
      <c r="E107" s="8" t="e">
        <f t="shared" si="9"/>
        <v>#N/A</v>
      </c>
      <c r="F107" s="8" t="str">
        <f t="shared" si="7"/>
        <v/>
      </c>
      <c r="G107" s="8" t="str">
        <f t="shared" si="10"/>
        <v/>
      </c>
      <c r="H107" s="8" t="str">
        <f t="shared" si="11"/>
        <v/>
      </c>
      <c r="I107" s="8" t="str">
        <f t="shared" si="12"/>
        <v/>
      </c>
      <c r="J107" s="8" t="e">
        <f t="shared" si="8"/>
        <v>#N/A</v>
      </c>
    </row>
    <row r="108" spans="4:10" x14ac:dyDescent="0.25">
      <c r="D108" s="8" t="str">
        <f t="shared" si="13"/>
        <v/>
      </c>
      <c r="E108" s="8" t="e">
        <f t="shared" si="9"/>
        <v>#N/A</v>
      </c>
      <c r="F108" s="8" t="str">
        <f t="shared" si="7"/>
        <v/>
      </c>
      <c r="G108" s="8" t="str">
        <f t="shared" si="10"/>
        <v/>
      </c>
      <c r="H108" s="8" t="str">
        <f t="shared" si="11"/>
        <v/>
      </c>
      <c r="I108" s="8" t="str">
        <f t="shared" si="12"/>
        <v/>
      </c>
      <c r="J108" s="8" t="e">
        <f t="shared" si="8"/>
        <v>#N/A</v>
      </c>
    </row>
    <row r="109" spans="4:10" x14ac:dyDescent="0.25">
      <c r="D109" s="8" t="str">
        <f t="shared" si="13"/>
        <v/>
      </c>
      <c r="E109" s="8" t="e">
        <f t="shared" si="9"/>
        <v>#N/A</v>
      </c>
      <c r="F109" s="8" t="str">
        <f t="shared" si="7"/>
        <v/>
      </c>
      <c r="G109" s="8" t="str">
        <f t="shared" si="10"/>
        <v/>
      </c>
      <c r="H109" s="8" t="str">
        <f t="shared" si="11"/>
        <v/>
      </c>
      <c r="I109" s="8" t="str">
        <f t="shared" si="12"/>
        <v/>
      </c>
      <c r="J109" s="8" t="e">
        <f t="shared" si="8"/>
        <v>#N/A</v>
      </c>
    </row>
    <row r="110" spans="4:10" x14ac:dyDescent="0.25">
      <c r="D110" s="8" t="str">
        <f t="shared" si="13"/>
        <v/>
      </c>
      <c r="E110" s="8" t="e">
        <f t="shared" si="9"/>
        <v>#N/A</v>
      </c>
      <c r="F110" s="8" t="str">
        <f t="shared" si="7"/>
        <v/>
      </c>
      <c r="G110" s="8" t="str">
        <f t="shared" si="10"/>
        <v/>
      </c>
      <c r="H110" s="8" t="str">
        <f t="shared" si="11"/>
        <v/>
      </c>
      <c r="I110" s="8" t="str">
        <f t="shared" si="12"/>
        <v/>
      </c>
      <c r="J110" s="8" t="e">
        <f t="shared" si="8"/>
        <v>#N/A</v>
      </c>
    </row>
    <row r="111" spans="4:10" x14ac:dyDescent="0.25">
      <c r="D111" s="8" t="str">
        <f t="shared" si="13"/>
        <v/>
      </c>
      <c r="E111" s="8" t="e">
        <f t="shared" si="9"/>
        <v>#N/A</v>
      </c>
      <c r="F111" s="8" t="str">
        <f t="shared" si="7"/>
        <v/>
      </c>
      <c r="G111" s="8" t="str">
        <f t="shared" si="10"/>
        <v/>
      </c>
      <c r="H111" s="8" t="str">
        <f t="shared" si="11"/>
        <v/>
      </c>
      <c r="I111" s="8" t="str">
        <f t="shared" si="12"/>
        <v/>
      </c>
      <c r="J111" s="8" t="e">
        <f t="shared" si="8"/>
        <v>#N/A</v>
      </c>
    </row>
    <row r="112" spans="4:10" x14ac:dyDescent="0.25">
      <c r="D112" s="8" t="str">
        <f t="shared" si="13"/>
        <v/>
      </c>
      <c r="E112" s="8" t="e">
        <f t="shared" si="9"/>
        <v>#N/A</v>
      </c>
      <c r="F112" s="8" t="str">
        <f t="shared" si="7"/>
        <v/>
      </c>
      <c r="G112" s="8" t="str">
        <f t="shared" si="10"/>
        <v/>
      </c>
      <c r="H112" s="8" t="str">
        <f t="shared" si="11"/>
        <v/>
      </c>
      <c r="I112" s="8" t="str">
        <f t="shared" si="12"/>
        <v/>
      </c>
      <c r="J112" s="8" t="e">
        <f t="shared" si="8"/>
        <v>#N/A</v>
      </c>
    </row>
    <row r="113" spans="4:10" x14ac:dyDescent="0.25">
      <c r="D113" s="8" t="str">
        <f t="shared" si="13"/>
        <v/>
      </c>
      <c r="E113" s="8" t="e">
        <f t="shared" si="9"/>
        <v>#N/A</v>
      </c>
      <c r="F113" s="8" t="str">
        <f t="shared" si="7"/>
        <v/>
      </c>
      <c r="G113" s="8" t="str">
        <f t="shared" si="10"/>
        <v/>
      </c>
      <c r="H113" s="8" t="str">
        <f t="shared" si="11"/>
        <v/>
      </c>
      <c r="I113" s="8" t="str">
        <f t="shared" si="12"/>
        <v/>
      </c>
      <c r="J113" s="8" t="e">
        <f t="shared" si="8"/>
        <v>#N/A</v>
      </c>
    </row>
    <row r="114" spans="4:10" x14ac:dyDescent="0.25">
      <c r="D114" s="8" t="str">
        <f t="shared" si="13"/>
        <v/>
      </c>
      <c r="E114" s="8" t="e">
        <f t="shared" si="9"/>
        <v>#N/A</v>
      </c>
      <c r="F114" s="8" t="str">
        <f t="shared" si="7"/>
        <v/>
      </c>
      <c r="G114" s="8" t="str">
        <f t="shared" si="10"/>
        <v/>
      </c>
      <c r="H114" s="8" t="str">
        <f t="shared" si="11"/>
        <v/>
      </c>
      <c r="I114" s="8" t="str">
        <f t="shared" si="12"/>
        <v/>
      </c>
      <c r="J114" s="8" t="e">
        <f t="shared" si="8"/>
        <v>#N/A</v>
      </c>
    </row>
    <row r="115" spans="4:10" x14ac:dyDescent="0.25">
      <c r="D115" s="8" t="str">
        <f t="shared" si="13"/>
        <v/>
      </c>
      <c r="E115" s="8" t="e">
        <f t="shared" si="9"/>
        <v>#N/A</v>
      </c>
      <c r="F115" s="8" t="str">
        <f t="shared" si="7"/>
        <v/>
      </c>
      <c r="G115" s="8" t="str">
        <f t="shared" si="10"/>
        <v/>
      </c>
      <c r="H115" s="8" t="str">
        <f t="shared" si="11"/>
        <v/>
      </c>
      <c r="I115" s="8" t="str">
        <f t="shared" si="12"/>
        <v/>
      </c>
      <c r="J115" s="8" t="e">
        <f t="shared" si="8"/>
        <v>#N/A</v>
      </c>
    </row>
    <row r="116" spans="4:10" x14ac:dyDescent="0.25">
      <c r="D116" s="8" t="str">
        <f t="shared" si="13"/>
        <v/>
      </c>
      <c r="E116" s="8" t="e">
        <f t="shared" si="9"/>
        <v>#N/A</v>
      </c>
      <c r="F116" s="8" t="str">
        <f t="shared" si="7"/>
        <v/>
      </c>
      <c r="G116" s="8" t="str">
        <f t="shared" si="10"/>
        <v/>
      </c>
      <c r="H116" s="8" t="str">
        <f t="shared" si="11"/>
        <v/>
      </c>
      <c r="I116" s="8" t="str">
        <f t="shared" si="12"/>
        <v/>
      </c>
      <c r="J116" s="8" t="e">
        <f t="shared" si="8"/>
        <v>#N/A</v>
      </c>
    </row>
    <row r="117" spans="4:10" x14ac:dyDescent="0.25">
      <c r="D117" s="8" t="str">
        <f t="shared" si="13"/>
        <v/>
      </c>
      <c r="E117" s="8" t="e">
        <f t="shared" si="9"/>
        <v>#N/A</v>
      </c>
      <c r="F117" s="8" t="str">
        <f t="shared" si="7"/>
        <v/>
      </c>
      <c r="G117" s="8" t="str">
        <f t="shared" si="10"/>
        <v/>
      </c>
      <c r="H117" s="8" t="str">
        <f t="shared" si="11"/>
        <v/>
      </c>
      <c r="I117" s="8" t="str">
        <f t="shared" si="12"/>
        <v/>
      </c>
      <c r="J117" s="8" t="e">
        <f t="shared" si="8"/>
        <v>#N/A</v>
      </c>
    </row>
    <row r="118" spans="4:10" x14ac:dyDescent="0.25">
      <c r="D118" s="8" t="str">
        <f t="shared" si="13"/>
        <v/>
      </c>
      <c r="E118" s="8" t="e">
        <f t="shared" si="9"/>
        <v>#N/A</v>
      </c>
      <c r="F118" s="8" t="str">
        <f t="shared" si="7"/>
        <v/>
      </c>
      <c r="G118" s="8" t="str">
        <f t="shared" si="10"/>
        <v/>
      </c>
      <c r="H118" s="8" t="str">
        <f t="shared" si="11"/>
        <v/>
      </c>
      <c r="I118" s="8" t="str">
        <f t="shared" si="12"/>
        <v/>
      </c>
      <c r="J118" s="8" t="e">
        <f t="shared" si="8"/>
        <v>#N/A</v>
      </c>
    </row>
    <row r="119" spans="4:10" x14ac:dyDescent="0.25">
      <c r="D119" s="8" t="str">
        <f t="shared" si="13"/>
        <v/>
      </c>
      <c r="E119" s="8" t="e">
        <f t="shared" si="9"/>
        <v>#N/A</v>
      </c>
      <c r="F119" s="8" t="str">
        <f t="shared" si="7"/>
        <v/>
      </c>
      <c r="G119" s="8" t="str">
        <f t="shared" si="10"/>
        <v/>
      </c>
      <c r="H119" s="8" t="str">
        <f t="shared" si="11"/>
        <v/>
      </c>
      <c r="I119" s="8" t="str">
        <f t="shared" si="12"/>
        <v/>
      </c>
      <c r="J119" s="8" t="e">
        <f t="shared" si="8"/>
        <v>#N/A</v>
      </c>
    </row>
    <row r="120" spans="4:10" x14ac:dyDescent="0.25">
      <c r="D120" s="8" t="str">
        <f t="shared" si="13"/>
        <v/>
      </c>
      <c r="E120" s="8" t="e">
        <f t="shared" si="9"/>
        <v>#N/A</v>
      </c>
      <c r="F120" s="8" t="str">
        <f t="shared" si="7"/>
        <v/>
      </c>
      <c r="G120" s="8" t="str">
        <f t="shared" si="10"/>
        <v/>
      </c>
      <c r="H120" s="8" t="str">
        <f t="shared" si="11"/>
        <v/>
      </c>
      <c r="I120" s="8" t="str">
        <f t="shared" si="12"/>
        <v/>
      </c>
      <c r="J120" s="8" t="e">
        <f t="shared" si="8"/>
        <v>#N/A</v>
      </c>
    </row>
    <row r="121" spans="4:10" x14ac:dyDescent="0.25">
      <c r="D121" s="8" t="str">
        <f t="shared" si="13"/>
        <v/>
      </c>
      <c r="E121" s="8" t="e">
        <f t="shared" si="9"/>
        <v>#N/A</v>
      </c>
      <c r="F121" s="8" t="str">
        <f t="shared" si="7"/>
        <v/>
      </c>
      <c r="G121" s="8" t="str">
        <f t="shared" si="10"/>
        <v/>
      </c>
      <c r="H121" s="8" t="str">
        <f t="shared" si="11"/>
        <v/>
      </c>
      <c r="I121" s="8" t="str">
        <f t="shared" si="12"/>
        <v/>
      </c>
      <c r="J121" s="8" t="e">
        <f t="shared" si="8"/>
        <v>#N/A</v>
      </c>
    </row>
    <row r="122" spans="4:10" x14ac:dyDescent="0.25">
      <c r="D122" s="8" t="str">
        <f t="shared" si="13"/>
        <v/>
      </c>
      <c r="E122" s="8" t="e">
        <f t="shared" si="9"/>
        <v>#N/A</v>
      </c>
      <c r="F122" s="8" t="str">
        <f t="shared" si="7"/>
        <v/>
      </c>
      <c r="G122" s="8" t="str">
        <f t="shared" si="10"/>
        <v/>
      </c>
      <c r="H122" s="8" t="str">
        <f t="shared" si="11"/>
        <v/>
      </c>
      <c r="I122" s="8" t="str">
        <f t="shared" si="12"/>
        <v/>
      </c>
      <c r="J122" s="8" t="e">
        <f t="shared" si="8"/>
        <v>#N/A</v>
      </c>
    </row>
    <row r="123" spans="4:10" x14ac:dyDescent="0.25">
      <c r="D123" s="8" t="str">
        <f t="shared" si="13"/>
        <v/>
      </c>
      <c r="E123" s="8" t="e">
        <f t="shared" si="9"/>
        <v>#N/A</v>
      </c>
      <c r="F123" s="8" t="str">
        <f t="shared" si="7"/>
        <v/>
      </c>
      <c r="G123" s="8" t="str">
        <f t="shared" si="10"/>
        <v/>
      </c>
      <c r="H123" s="8" t="str">
        <f t="shared" si="11"/>
        <v/>
      </c>
      <c r="I123" s="8" t="str">
        <f t="shared" si="12"/>
        <v/>
      </c>
      <c r="J123" s="8" t="e">
        <f t="shared" si="8"/>
        <v>#N/A</v>
      </c>
    </row>
    <row r="124" spans="4:10" x14ac:dyDescent="0.25">
      <c r="D124" s="8" t="str">
        <f t="shared" si="13"/>
        <v/>
      </c>
      <c r="E124" s="8" t="e">
        <f t="shared" si="9"/>
        <v>#N/A</v>
      </c>
      <c r="F124" s="8" t="str">
        <f t="shared" si="7"/>
        <v/>
      </c>
      <c r="G124" s="8" t="str">
        <f t="shared" si="10"/>
        <v/>
      </c>
      <c r="H124" s="8" t="str">
        <f t="shared" si="11"/>
        <v/>
      </c>
      <c r="I124" s="8" t="str">
        <f t="shared" si="12"/>
        <v/>
      </c>
      <c r="J124" s="8" t="e">
        <f t="shared" si="8"/>
        <v>#N/A</v>
      </c>
    </row>
    <row r="125" spans="4:10" x14ac:dyDescent="0.25">
      <c r="D125" s="8" t="str">
        <f t="shared" si="13"/>
        <v/>
      </c>
      <c r="E125" s="8" t="e">
        <f t="shared" si="9"/>
        <v>#N/A</v>
      </c>
      <c r="F125" s="8" t="str">
        <f t="shared" si="7"/>
        <v/>
      </c>
      <c r="G125" s="8" t="str">
        <f t="shared" si="10"/>
        <v/>
      </c>
      <c r="H125" s="8" t="str">
        <f t="shared" si="11"/>
        <v/>
      </c>
      <c r="I125" s="8" t="str">
        <f t="shared" si="12"/>
        <v/>
      </c>
      <c r="J125" s="8" t="e">
        <f t="shared" si="8"/>
        <v>#N/A</v>
      </c>
    </row>
    <row r="126" spans="4:10" x14ac:dyDescent="0.25">
      <c r="D126" s="8" t="str">
        <f t="shared" si="13"/>
        <v/>
      </c>
      <c r="E126" s="8" t="e">
        <f t="shared" si="9"/>
        <v>#N/A</v>
      </c>
      <c r="F126" s="8" t="str">
        <f t="shared" si="7"/>
        <v/>
      </c>
      <c r="G126" s="8" t="str">
        <f t="shared" si="10"/>
        <v/>
      </c>
      <c r="H126" s="8" t="str">
        <f t="shared" si="11"/>
        <v/>
      </c>
      <c r="I126" s="8" t="str">
        <f t="shared" si="12"/>
        <v/>
      </c>
      <c r="J126" s="8" t="e">
        <f t="shared" si="8"/>
        <v>#N/A</v>
      </c>
    </row>
    <row r="127" spans="4:10" x14ac:dyDescent="0.25">
      <c r="D127" s="8" t="str">
        <f t="shared" si="13"/>
        <v/>
      </c>
      <c r="E127" s="8" t="e">
        <f t="shared" si="9"/>
        <v>#N/A</v>
      </c>
      <c r="F127" s="8" t="str">
        <f t="shared" si="7"/>
        <v/>
      </c>
      <c r="G127" s="8" t="str">
        <f t="shared" si="10"/>
        <v/>
      </c>
      <c r="H127" s="8" t="str">
        <f t="shared" si="11"/>
        <v/>
      </c>
      <c r="I127" s="8" t="str">
        <f t="shared" si="12"/>
        <v/>
      </c>
      <c r="J127" s="8" t="e">
        <f t="shared" si="8"/>
        <v>#N/A</v>
      </c>
    </row>
    <row r="128" spans="4:10" x14ac:dyDescent="0.25">
      <c r="D128" s="8" t="str">
        <f t="shared" si="13"/>
        <v/>
      </c>
      <c r="E128" s="8" t="e">
        <f t="shared" si="9"/>
        <v>#N/A</v>
      </c>
      <c r="F128" s="8" t="str">
        <f t="shared" si="7"/>
        <v/>
      </c>
      <c r="G128" s="8" t="str">
        <f t="shared" si="10"/>
        <v/>
      </c>
      <c r="H128" s="8" t="str">
        <f t="shared" si="11"/>
        <v/>
      </c>
      <c r="I128" s="8" t="str">
        <f t="shared" si="12"/>
        <v/>
      </c>
      <c r="J128" s="8" t="e">
        <f t="shared" si="8"/>
        <v>#N/A</v>
      </c>
    </row>
    <row r="129" spans="4:10" x14ac:dyDescent="0.25">
      <c r="D129" s="8" t="str">
        <f t="shared" si="13"/>
        <v/>
      </c>
      <c r="E129" s="8" t="e">
        <f t="shared" si="9"/>
        <v>#N/A</v>
      </c>
      <c r="F129" s="8" t="str">
        <f t="shared" si="7"/>
        <v/>
      </c>
      <c r="G129" s="8" t="str">
        <f t="shared" si="10"/>
        <v/>
      </c>
      <c r="H129" s="8" t="str">
        <f t="shared" si="11"/>
        <v/>
      </c>
      <c r="I129" s="8" t="str">
        <f t="shared" si="12"/>
        <v/>
      </c>
      <c r="J129" s="8" t="e">
        <f t="shared" si="8"/>
        <v>#N/A</v>
      </c>
    </row>
    <row r="130" spans="4:10" x14ac:dyDescent="0.25">
      <c r="D130" s="8" t="str">
        <f t="shared" si="13"/>
        <v/>
      </c>
      <c r="E130" s="8" t="e">
        <f t="shared" si="9"/>
        <v>#N/A</v>
      </c>
      <c r="F130" s="8" t="str">
        <f t="shared" ref="F130:F193" si="14">IF(ISBLANK(C130),"",NORMDIST(E130, $B$2, $B$3, TRUE))</f>
        <v/>
      </c>
      <c r="G130" s="8" t="str">
        <f t="shared" si="10"/>
        <v/>
      </c>
      <c r="H130" s="8" t="str">
        <f t="shared" si="11"/>
        <v/>
      </c>
      <c r="I130" s="8" t="str">
        <f t="shared" si="12"/>
        <v/>
      </c>
      <c r="J130" s="8" t="e">
        <f t="shared" ref="J130:J193" si="15">IF(C130="",NA(),NORMSINV((D130-0.3)/($B$4+0.4)))</f>
        <v>#N/A</v>
      </c>
    </row>
    <row r="131" spans="4:10" x14ac:dyDescent="0.25">
      <c r="D131" s="8" t="str">
        <f t="shared" si="13"/>
        <v/>
      </c>
      <c r="E131" s="8" t="e">
        <f t="shared" ref="E131:E194" si="16">IF(ISBLANK(C131), NA(),SMALL(C$2:C$211,D131))</f>
        <v>#N/A</v>
      </c>
      <c r="F131" s="8" t="str">
        <f t="shared" si="14"/>
        <v/>
      </c>
      <c r="G131" s="8" t="str">
        <f t="shared" ref="G131:G194" si="17">IF(ISBLANK(C131), "", 1-F131)</f>
        <v/>
      </c>
      <c r="H131" s="8" t="str">
        <f t="shared" ref="H131:H194" si="18">IF(ISBLANK(C131),"",SMALL(G$2:G$211,D131))</f>
        <v/>
      </c>
      <c r="I131" s="8" t="str">
        <f t="shared" ref="I131:I194" si="19">IF(ISBLANK(C131),"",(2*D131-1)*(LN(F131)+LN(H131)))</f>
        <v/>
      </c>
      <c r="J131" s="8" t="e">
        <f t="shared" si="15"/>
        <v>#N/A</v>
      </c>
    </row>
    <row r="132" spans="4:10" x14ac:dyDescent="0.25">
      <c r="D132" s="8" t="str">
        <f t="shared" ref="D132:D195" si="20">IF(ISBLANK(C132),"",D131+1)</f>
        <v/>
      </c>
      <c r="E132" s="8" t="e">
        <f t="shared" si="16"/>
        <v>#N/A</v>
      </c>
      <c r="F132" s="8" t="str">
        <f t="shared" si="14"/>
        <v/>
      </c>
      <c r="G132" s="8" t="str">
        <f t="shared" si="17"/>
        <v/>
      </c>
      <c r="H132" s="8" t="str">
        <f t="shared" si="18"/>
        <v/>
      </c>
      <c r="I132" s="8" t="str">
        <f t="shared" si="19"/>
        <v/>
      </c>
      <c r="J132" s="8" t="e">
        <f t="shared" si="15"/>
        <v>#N/A</v>
      </c>
    </row>
    <row r="133" spans="4:10" x14ac:dyDescent="0.25">
      <c r="D133" s="8" t="str">
        <f t="shared" si="20"/>
        <v/>
      </c>
      <c r="E133" s="8" t="e">
        <f t="shared" si="16"/>
        <v>#N/A</v>
      </c>
      <c r="F133" s="8" t="str">
        <f t="shared" si="14"/>
        <v/>
      </c>
      <c r="G133" s="8" t="str">
        <f t="shared" si="17"/>
        <v/>
      </c>
      <c r="H133" s="8" t="str">
        <f t="shared" si="18"/>
        <v/>
      </c>
      <c r="I133" s="8" t="str">
        <f t="shared" si="19"/>
        <v/>
      </c>
      <c r="J133" s="8" t="e">
        <f t="shared" si="15"/>
        <v>#N/A</v>
      </c>
    </row>
    <row r="134" spans="4:10" x14ac:dyDescent="0.25">
      <c r="D134" s="8" t="str">
        <f t="shared" si="20"/>
        <v/>
      </c>
      <c r="E134" s="8" t="e">
        <f t="shared" si="16"/>
        <v>#N/A</v>
      </c>
      <c r="F134" s="8" t="str">
        <f t="shared" si="14"/>
        <v/>
      </c>
      <c r="G134" s="8" t="str">
        <f t="shared" si="17"/>
        <v/>
      </c>
      <c r="H134" s="8" t="str">
        <f t="shared" si="18"/>
        <v/>
      </c>
      <c r="I134" s="8" t="str">
        <f t="shared" si="19"/>
        <v/>
      </c>
      <c r="J134" s="8" t="e">
        <f t="shared" si="15"/>
        <v>#N/A</v>
      </c>
    </row>
    <row r="135" spans="4:10" x14ac:dyDescent="0.25">
      <c r="D135" s="8" t="str">
        <f t="shared" si="20"/>
        <v/>
      </c>
      <c r="E135" s="8" t="e">
        <f t="shared" si="16"/>
        <v>#N/A</v>
      </c>
      <c r="F135" s="8" t="str">
        <f t="shared" si="14"/>
        <v/>
      </c>
      <c r="G135" s="8" t="str">
        <f t="shared" si="17"/>
        <v/>
      </c>
      <c r="H135" s="8" t="str">
        <f t="shared" si="18"/>
        <v/>
      </c>
      <c r="I135" s="8" t="str">
        <f t="shared" si="19"/>
        <v/>
      </c>
      <c r="J135" s="8" t="e">
        <f t="shared" si="15"/>
        <v>#N/A</v>
      </c>
    </row>
    <row r="136" spans="4:10" x14ac:dyDescent="0.25">
      <c r="D136" s="8" t="str">
        <f t="shared" si="20"/>
        <v/>
      </c>
      <c r="E136" s="8" t="e">
        <f t="shared" si="16"/>
        <v>#N/A</v>
      </c>
      <c r="F136" s="8" t="str">
        <f t="shared" si="14"/>
        <v/>
      </c>
      <c r="G136" s="8" t="str">
        <f t="shared" si="17"/>
        <v/>
      </c>
      <c r="H136" s="8" t="str">
        <f t="shared" si="18"/>
        <v/>
      </c>
      <c r="I136" s="8" t="str">
        <f t="shared" si="19"/>
        <v/>
      </c>
      <c r="J136" s="8" t="e">
        <f t="shared" si="15"/>
        <v>#N/A</v>
      </c>
    </row>
    <row r="137" spans="4:10" x14ac:dyDescent="0.25">
      <c r="D137" s="8" t="str">
        <f t="shared" si="20"/>
        <v/>
      </c>
      <c r="E137" s="8" t="e">
        <f t="shared" si="16"/>
        <v>#N/A</v>
      </c>
      <c r="F137" s="8" t="str">
        <f t="shared" si="14"/>
        <v/>
      </c>
      <c r="G137" s="8" t="str">
        <f t="shared" si="17"/>
        <v/>
      </c>
      <c r="H137" s="8" t="str">
        <f t="shared" si="18"/>
        <v/>
      </c>
      <c r="I137" s="8" t="str">
        <f t="shared" si="19"/>
        <v/>
      </c>
      <c r="J137" s="8" t="e">
        <f t="shared" si="15"/>
        <v>#N/A</v>
      </c>
    </row>
    <row r="138" spans="4:10" x14ac:dyDescent="0.25">
      <c r="D138" s="8" t="str">
        <f t="shared" si="20"/>
        <v/>
      </c>
      <c r="E138" s="8" t="e">
        <f t="shared" si="16"/>
        <v>#N/A</v>
      </c>
      <c r="F138" s="8" t="str">
        <f t="shared" si="14"/>
        <v/>
      </c>
      <c r="G138" s="8" t="str">
        <f t="shared" si="17"/>
        <v/>
      </c>
      <c r="H138" s="8" t="str">
        <f t="shared" si="18"/>
        <v/>
      </c>
      <c r="I138" s="8" t="str">
        <f t="shared" si="19"/>
        <v/>
      </c>
      <c r="J138" s="8" t="e">
        <f t="shared" si="15"/>
        <v>#N/A</v>
      </c>
    </row>
    <row r="139" spans="4:10" x14ac:dyDescent="0.25">
      <c r="D139" s="8" t="str">
        <f t="shared" si="20"/>
        <v/>
      </c>
      <c r="E139" s="8" t="e">
        <f t="shared" si="16"/>
        <v>#N/A</v>
      </c>
      <c r="F139" s="8" t="str">
        <f t="shared" si="14"/>
        <v/>
      </c>
      <c r="G139" s="8" t="str">
        <f t="shared" si="17"/>
        <v/>
      </c>
      <c r="H139" s="8" t="str">
        <f t="shared" si="18"/>
        <v/>
      </c>
      <c r="I139" s="8" t="str">
        <f t="shared" si="19"/>
        <v/>
      </c>
      <c r="J139" s="8" t="e">
        <f t="shared" si="15"/>
        <v>#N/A</v>
      </c>
    </row>
    <row r="140" spans="4:10" x14ac:dyDescent="0.25">
      <c r="D140" s="8" t="str">
        <f t="shared" si="20"/>
        <v/>
      </c>
      <c r="E140" s="8" t="e">
        <f t="shared" si="16"/>
        <v>#N/A</v>
      </c>
      <c r="F140" s="8" t="str">
        <f t="shared" si="14"/>
        <v/>
      </c>
      <c r="G140" s="8" t="str">
        <f t="shared" si="17"/>
        <v/>
      </c>
      <c r="H140" s="8" t="str">
        <f t="shared" si="18"/>
        <v/>
      </c>
      <c r="I140" s="8" t="str">
        <f t="shared" si="19"/>
        <v/>
      </c>
      <c r="J140" s="8" t="e">
        <f t="shared" si="15"/>
        <v>#N/A</v>
      </c>
    </row>
    <row r="141" spans="4:10" x14ac:dyDescent="0.25">
      <c r="D141" s="8" t="str">
        <f t="shared" si="20"/>
        <v/>
      </c>
      <c r="E141" s="8" t="e">
        <f t="shared" si="16"/>
        <v>#N/A</v>
      </c>
      <c r="F141" s="8" t="str">
        <f t="shared" si="14"/>
        <v/>
      </c>
      <c r="G141" s="8" t="str">
        <f t="shared" si="17"/>
        <v/>
      </c>
      <c r="H141" s="8" t="str">
        <f t="shared" si="18"/>
        <v/>
      </c>
      <c r="I141" s="8" t="str">
        <f t="shared" si="19"/>
        <v/>
      </c>
      <c r="J141" s="8" t="e">
        <f t="shared" si="15"/>
        <v>#N/A</v>
      </c>
    </row>
    <row r="142" spans="4:10" x14ac:dyDescent="0.25">
      <c r="D142" s="8" t="str">
        <f t="shared" si="20"/>
        <v/>
      </c>
      <c r="E142" s="8" t="e">
        <f t="shared" si="16"/>
        <v>#N/A</v>
      </c>
      <c r="F142" s="8" t="str">
        <f t="shared" si="14"/>
        <v/>
      </c>
      <c r="G142" s="8" t="str">
        <f t="shared" si="17"/>
        <v/>
      </c>
      <c r="H142" s="8" t="str">
        <f t="shared" si="18"/>
        <v/>
      </c>
      <c r="I142" s="8" t="str">
        <f t="shared" si="19"/>
        <v/>
      </c>
      <c r="J142" s="8" t="e">
        <f t="shared" si="15"/>
        <v>#N/A</v>
      </c>
    </row>
    <row r="143" spans="4:10" x14ac:dyDescent="0.25">
      <c r="D143" s="8" t="str">
        <f t="shared" si="20"/>
        <v/>
      </c>
      <c r="E143" s="8" t="e">
        <f t="shared" si="16"/>
        <v>#N/A</v>
      </c>
      <c r="F143" s="8" t="str">
        <f t="shared" si="14"/>
        <v/>
      </c>
      <c r="G143" s="8" t="str">
        <f t="shared" si="17"/>
        <v/>
      </c>
      <c r="H143" s="8" t="str">
        <f t="shared" si="18"/>
        <v/>
      </c>
      <c r="I143" s="8" t="str">
        <f t="shared" si="19"/>
        <v/>
      </c>
      <c r="J143" s="8" t="e">
        <f t="shared" si="15"/>
        <v>#N/A</v>
      </c>
    </row>
    <row r="144" spans="4:10" x14ac:dyDescent="0.25">
      <c r="D144" s="8" t="str">
        <f t="shared" si="20"/>
        <v/>
      </c>
      <c r="E144" s="8" t="e">
        <f t="shared" si="16"/>
        <v>#N/A</v>
      </c>
      <c r="F144" s="8" t="str">
        <f t="shared" si="14"/>
        <v/>
      </c>
      <c r="G144" s="8" t="str">
        <f t="shared" si="17"/>
        <v/>
      </c>
      <c r="H144" s="8" t="str">
        <f t="shared" si="18"/>
        <v/>
      </c>
      <c r="I144" s="8" t="str">
        <f t="shared" si="19"/>
        <v/>
      </c>
      <c r="J144" s="8" t="e">
        <f t="shared" si="15"/>
        <v>#N/A</v>
      </c>
    </row>
    <row r="145" spans="4:10" x14ac:dyDescent="0.25">
      <c r="D145" s="8" t="str">
        <f t="shared" si="20"/>
        <v/>
      </c>
      <c r="E145" s="8" t="e">
        <f t="shared" si="16"/>
        <v>#N/A</v>
      </c>
      <c r="F145" s="8" t="str">
        <f t="shared" si="14"/>
        <v/>
      </c>
      <c r="G145" s="8" t="str">
        <f t="shared" si="17"/>
        <v/>
      </c>
      <c r="H145" s="8" t="str">
        <f t="shared" si="18"/>
        <v/>
      </c>
      <c r="I145" s="8" t="str">
        <f t="shared" si="19"/>
        <v/>
      </c>
      <c r="J145" s="8" t="e">
        <f t="shared" si="15"/>
        <v>#N/A</v>
      </c>
    </row>
    <row r="146" spans="4:10" x14ac:dyDescent="0.25">
      <c r="D146" s="8" t="str">
        <f t="shared" si="20"/>
        <v/>
      </c>
      <c r="E146" s="8" t="e">
        <f t="shared" si="16"/>
        <v>#N/A</v>
      </c>
      <c r="F146" s="8" t="str">
        <f t="shared" si="14"/>
        <v/>
      </c>
      <c r="G146" s="8" t="str">
        <f t="shared" si="17"/>
        <v/>
      </c>
      <c r="H146" s="8" t="str">
        <f t="shared" si="18"/>
        <v/>
      </c>
      <c r="I146" s="8" t="str">
        <f t="shared" si="19"/>
        <v/>
      </c>
      <c r="J146" s="8" t="e">
        <f t="shared" si="15"/>
        <v>#N/A</v>
      </c>
    </row>
    <row r="147" spans="4:10" x14ac:dyDescent="0.25">
      <c r="D147" s="8" t="str">
        <f t="shared" si="20"/>
        <v/>
      </c>
      <c r="E147" s="8" t="e">
        <f t="shared" si="16"/>
        <v>#N/A</v>
      </c>
      <c r="F147" s="8" t="str">
        <f t="shared" si="14"/>
        <v/>
      </c>
      <c r="G147" s="8" t="str">
        <f t="shared" si="17"/>
        <v/>
      </c>
      <c r="H147" s="8" t="str">
        <f t="shared" si="18"/>
        <v/>
      </c>
      <c r="I147" s="8" t="str">
        <f t="shared" si="19"/>
        <v/>
      </c>
      <c r="J147" s="8" t="e">
        <f t="shared" si="15"/>
        <v>#N/A</v>
      </c>
    </row>
    <row r="148" spans="4:10" x14ac:dyDescent="0.25">
      <c r="D148" s="8" t="str">
        <f t="shared" si="20"/>
        <v/>
      </c>
      <c r="E148" s="8" t="e">
        <f t="shared" si="16"/>
        <v>#N/A</v>
      </c>
      <c r="F148" s="8" t="str">
        <f t="shared" si="14"/>
        <v/>
      </c>
      <c r="G148" s="8" t="str">
        <f t="shared" si="17"/>
        <v/>
      </c>
      <c r="H148" s="8" t="str">
        <f t="shared" si="18"/>
        <v/>
      </c>
      <c r="I148" s="8" t="str">
        <f t="shared" si="19"/>
        <v/>
      </c>
      <c r="J148" s="8" t="e">
        <f t="shared" si="15"/>
        <v>#N/A</v>
      </c>
    </row>
    <row r="149" spans="4:10" x14ac:dyDescent="0.25">
      <c r="D149" s="8" t="str">
        <f t="shared" si="20"/>
        <v/>
      </c>
      <c r="E149" s="8" t="e">
        <f t="shared" si="16"/>
        <v>#N/A</v>
      </c>
      <c r="F149" s="8" t="str">
        <f t="shared" si="14"/>
        <v/>
      </c>
      <c r="G149" s="8" t="str">
        <f t="shared" si="17"/>
        <v/>
      </c>
      <c r="H149" s="8" t="str">
        <f t="shared" si="18"/>
        <v/>
      </c>
      <c r="I149" s="8" t="str">
        <f t="shared" si="19"/>
        <v/>
      </c>
      <c r="J149" s="8" t="e">
        <f t="shared" si="15"/>
        <v>#N/A</v>
      </c>
    </row>
    <row r="150" spans="4:10" x14ac:dyDescent="0.25">
      <c r="D150" s="8" t="str">
        <f t="shared" si="20"/>
        <v/>
      </c>
      <c r="E150" s="8" t="e">
        <f t="shared" si="16"/>
        <v>#N/A</v>
      </c>
      <c r="F150" s="8" t="str">
        <f t="shared" si="14"/>
        <v/>
      </c>
      <c r="G150" s="8" t="str">
        <f t="shared" si="17"/>
        <v/>
      </c>
      <c r="H150" s="8" t="str">
        <f t="shared" si="18"/>
        <v/>
      </c>
      <c r="I150" s="8" t="str">
        <f t="shared" si="19"/>
        <v/>
      </c>
      <c r="J150" s="8" t="e">
        <f t="shared" si="15"/>
        <v>#N/A</v>
      </c>
    </row>
    <row r="151" spans="4:10" x14ac:dyDescent="0.25">
      <c r="D151" s="8" t="str">
        <f t="shared" si="20"/>
        <v/>
      </c>
      <c r="E151" s="8" t="e">
        <f t="shared" si="16"/>
        <v>#N/A</v>
      </c>
      <c r="F151" s="8" t="str">
        <f t="shared" si="14"/>
        <v/>
      </c>
      <c r="G151" s="8" t="str">
        <f t="shared" si="17"/>
        <v/>
      </c>
      <c r="H151" s="8" t="str">
        <f t="shared" si="18"/>
        <v/>
      </c>
      <c r="I151" s="8" t="str">
        <f t="shared" si="19"/>
        <v/>
      </c>
      <c r="J151" s="8" t="e">
        <f t="shared" si="15"/>
        <v>#N/A</v>
      </c>
    </row>
    <row r="152" spans="4:10" x14ac:dyDescent="0.25">
      <c r="D152" s="8" t="str">
        <f t="shared" si="20"/>
        <v/>
      </c>
      <c r="E152" s="8" t="e">
        <f t="shared" si="16"/>
        <v>#N/A</v>
      </c>
      <c r="F152" s="8" t="str">
        <f t="shared" si="14"/>
        <v/>
      </c>
      <c r="G152" s="8" t="str">
        <f t="shared" si="17"/>
        <v/>
      </c>
      <c r="H152" s="8" t="str">
        <f t="shared" si="18"/>
        <v/>
      </c>
      <c r="I152" s="8" t="str">
        <f t="shared" si="19"/>
        <v/>
      </c>
      <c r="J152" s="8" t="e">
        <f t="shared" si="15"/>
        <v>#N/A</v>
      </c>
    </row>
    <row r="153" spans="4:10" x14ac:dyDescent="0.25">
      <c r="D153" s="8" t="str">
        <f t="shared" si="20"/>
        <v/>
      </c>
      <c r="E153" s="8" t="e">
        <f t="shared" si="16"/>
        <v>#N/A</v>
      </c>
      <c r="F153" s="8" t="str">
        <f t="shared" si="14"/>
        <v/>
      </c>
      <c r="G153" s="8" t="str">
        <f t="shared" si="17"/>
        <v/>
      </c>
      <c r="H153" s="8" t="str">
        <f t="shared" si="18"/>
        <v/>
      </c>
      <c r="I153" s="8" t="str">
        <f t="shared" si="19"/>
        <v/>
      </c>
      <c r="J153" s="8" t="e">
        <f t="shared" si="15"/>
        <v>#N/A</v>
      </c>
    </row>
    <row r="154" spans="4:10" x14ac:dyDescent="0.25">
      <c r="D154" s="8" t="str">
        <f t="shared" si="20"/>
        <v/>
      </c>
      <c r="E154" s="8" t="e">
        <f t="shared" si="16"/>
        <v>#N/A</v>
      </c>
      <c r="F154" s="8" t="str">
        <f t="shared" si="14"/>
        <v/>
      </c>
      <c r="G154" s="8" t="str">
        <f t="shared" si="17"/>
        <v/>
      </c>
      <c r="H154" s="8" t="str">
        <f t="shared" si="18"/>
        <v/>
      </c>
      <c r="I154" s="8" t="str">
        <f t="shared" si="19"/>
        <v/>
      </c>
      <c r="J154" s="8" t="e">
        <f t="shared" si="15"/>
        <v>#N/A</v>
      </c>
    </row>
    <row r="155" spans="4:10" x14ac:dyDescent="0.25">
      <c r="D155" s="8" t="str">
        <f t="shared" si="20"/>
        <v/>
      </c>
      <c r="E155" s="8" t="e">
        <f t="shared" si="16"/>
        <v>#N/A</v>
      </c>
      <c r="F155" s="8" t="str">
        <f t="shared" si="14"/>
        <v/>
      </c>
      <c r="G155" s="8" t="str">
        <f t="shared" si="17"/>
        <v/>
      </c>
      <c r="H155" s="8" t="str">
        <f t="shared" si="18"/>
        <v/>
      </c>
      <c r="I155" s="8" t="str">
        <f t="shared" si="19"/>
        <v/>
      </c>
      <c r="J155" s="8" t="e">
        <f t="shared" si="15"/>
        <v>#N/A</v>
      </c>
    </row>
    <row r="156" spans="4:10" x14ac:dyDescent="0.25">
      <c r="D156" s="8" t="str">
        <f t="shared" si="20"/>
        <v/>
      </c>
      <c r="E156" s="8" t="e">
        <f t="shared" si="16"/>
        <v>#N/A</v>
      </c>
      <c r="F156" s="8" t="str">
        <f t="shared" si="14"/>
        <v/>
      </c>
      <c r="G156" s="8" t="str">
        <f t="shared" si="17"/>
        <v/>
      </c>
      <c r="H156" s="8" t="str">
        <f t="shared" si="18"/>
        <v/>
      </c>
      <c r="I156" s="8" t="str">
        <f t="shared" si="19"/>
        <v/>
      </c>
      <c r="J156" s="8" t="e">
        <f t="shared" si="15"/>
        <v>#N/A</v>
      </c>
    </row>
    <row r="157" spans="4:10" x14ac:dyDescent="0.25">
      <c r="D157" s="8" t="str">
        <f t="shared" si="20"/>
        <v/>
      </c>
      <c r="E157" s="8" t="e">
        <f t="shared" si="16"/>
        <v>#N/A</v>
      </c>
      <c r="F157" s="8" t="str">
        <f t="shared" si="14"/>
        <v/>
      </c>
      <c r="G157" s="8" t="str">
        <f t="shared" si="17"/>
        <v/>
      </c>
      <c r="H157" s="8" t="str">
        <f t="shared" si="18"/>
        <v/>
      </c>
      <c r="I157" s="8" t="str">
        <f t="shared" si="19"/>
        <v/>
      </c>
      <c r="J157" s="8" t="e">
        <f t="shared" si="15"/>
        <v>#N/A</v>
      </c>
    </row>
    <row r="158" spans="4:10" x14ac:dyDescent="0.25">
      <c r="D158" s="8" t="str">
        <f t="shared" si="20"/>
        <v/>
      </c>
      <c r="E158" s="8" t="e">
        <f t="shared" si="16"/>
        <v>#N/A</v>
      </c>
      <c r="F158" s="8" t="str">
        <f t="shared" si="14"/>
        <v/>
      </c>
      <c r="G158" s="8" t="str">
        <f t="shared" si="17"/>
        <v/>
      </c>
      <c r="H158" s="8" t="str">
        <f t="shared" si="18"/>
        <v/>
      </c>
      <c r="I158" s="8" t="str">
        <f t="shared" si="19"/>
        <v/>
      </c>
      <c r="J158" s="8" t="e">
        <f t="shared" si="15"/>
        <v>#N/A</v>
      </c>
    </row>
    <row r="159" spans="4:10" x14ac:dyDescent="0.25">
      <c r="D159" s="8" t="str">
        <f t="shared" si="20"/>
        <v/>
      </c>
      <c r="E159" s="8" t="e">
        <f t="shared" si="16"/>
        <v>#N/A</v>
      </c>
      <c r="F159" s="8" t="str">
        <f t="shared" si="14"/>
        <v/>
      </c>
      <c r="G159" s="8" t="str">
        <f t="shared" si="17"/>
        <v/>
      </c>
      <c r="H159" s="8" t="str">
        <f t="shared" si="18"/>
        <v/>
      </c>
      <c r="I159" s="8" t="str">
        <f t="shared" si="19"/>
        <v/>
      </c>
      <c r="J159" s="8" t="e">
        <f t="shared" si="15"/>
        <v>#N/A</v>
      </c>
    </row>
    <row r="160" spans="4:10" x14ac:dyDescent="0.25">
      <c r="D160" s="8" t="str">
        <f t="shared" si="20"/>
        <v/>
      </c>
      <c r="E160" s="8" t="e">
        <f t="shared" si="16"/>
        <v>#N/A</v>
      </c>
      <c r="F160" s="8" t="str">
        <f t="shared" si="14"/>
        <v/>
      </c>
      <c r="G160" s="8" t="str">
        <f t="shared" si="17"/>
        <v/>
      </c>
      <c r="H160" s="8" t="str">
        <f t="shared" si="18"/>
        <v/>
      </c>
      <c r="I160" s="8" t="str">
        <f t="shared" si="19"/>
        <v/>
      </c>
      <c r="J160" s="8" t="e">
        <f t="shared" si="15"/>
        <v>#N/A</v>
      </c>
    </row>
    <row r="161" spans="4:10" x14ac:dyDescent="0.25">
      <c r="D161" s="8" t="str">
        <f t="shared" si="20"/>
        <v/>
      </c>
      <c r="E161" s="8" t="e">
        <f t="shared" si="16"/>
        <v>#N/A</v>
      </c>
      <c r="F161" s="8" t="str">
        <f t="shared" si="14"/>
        <v/>
      </c>
      <c r="G161" s="8" t="str">
        <f t="shared" si="17"/>
        <v/>
      </c>
      <c r="H161" s="8" t="str">
        <f t="shared" si="18"/>
        <v/>
      </c>
      <c r="I161" s="8" t="str">
        <f t="shared" si="19"/>
        <v/>
      </c>
      <c r="J161" s="8" t="e">
        <f t="shared" si="15"/>
        <v>#N/A</v>
      </c>
    </row>
    <row r="162" spans="4:10" x14ac:dyDescent="0.25">
      <c r="D162" s="8" t="str">
        <f t="shared" si="20"/>
        <v/>
      </c>
      <c r="E162" s="8" t="e">
        <f t="shared" si="16"/>
        <v>#N/A</v>
      </c>
      <c r="F162" s="8" t="str">
        <f t="shared" si="14"/>
        <v/>
      </c>
      <c r="G162" s="8" t="str">
        <f t="shared" si="17"/>
        <v/>
      </c>
      <c r="H162" s="8" t="str">
        <f t="shared" si="18"/>
        <v/>
      </c>
      <c r="I162" s="8" t="str">
        <f t="shared" si="19"/>
        <v/>
      </c>
      <c r="J162" s="8" t="e">
        <f t="shared" si="15"/>
        <v>#N/A</v>
      </c>
    </row>
    <row r="163" spans="4:10" x14ac:dyDescent="0.25">
      <c r="D163" s="8" t="str">
        <f t="shared" si="20"/>
        <v/>
      </c>
      <c r="E163" s="8" t="e">
        <f t="shared" si="16"/>
        <v>#N/A</v>
      </c>
      <c r="F163" s="8" t="str">
        <f t="shared" si="14"/>
        <v/>
      </c>
      <c r="G163" s="8" t="str">
        <f t="shared" si="17"/>
        <v/>
      </c>
      <c r="H163" s="8" t="str">
        <f t="shared" si="18"/>
        <v/>
      </c>
      <c r="I163" s="8" t="str">
        <f t="shared" si="19"/>
        <v/>
      </c>
      <c r="J163" s="8" t="e">
        <f t="shared" si="15"/>
        <v>#N/A</v>
      </c>
    </row>
    <row r="164" spans="4:10" x14ac:dyDescent="0.25">
      <c r="D164" s="8" t="str">
        <f t="shared" si="20"/>
        <v/>
      </c>
      <c r="E164" s="8" t="e">
        <f t="shared" si="16"/>
        <v>#N/A</v>
      </c>
      <c r="F164" s="8" t="str">
        <f t="shared" si="14"/>
        <v/>
      </c>
      <c r="G164" s="8" t="str">
        <f t="shared" si="17"/>
        <v/>
      </c>
      <c r="H164" s="8" t="str">
        <f t="shared" si="18"/>
        <v/>
      </c>
      <c r="I164" s="8" t="str">
        <f t="shared" si="19"/>
        <v/>
      </c>
      <c r="J164" s="8" t="e">
        <f t="shared" si="15"/>
        <v>#N/A</v>
      </c>
    </row>
    <row r="165" spans="4:10" x14ac:dyDescent="0.25">
      <c r="D165" s="8" t="str">
        <f t="shared" si="20"/>
        <v/>
      </c>
      <c r="E165" s="8" t="e">
        <f t="shared" si="16"/>
        <v>#N/A</v>
      </c>
      <c r="F165" s="8" t="str">
        <f t="shared" si="14"/>
        <v/>
      </c>
      <c r="G165" s="8" t="str">
        <f t="shared" si="17"/>
        <v/>
      </c>
      <c r="H165" s="8" t="str">
        <f t="shared" si="18"/>
        <v/>
      </c>
      <c r="I165" s="8" t="str">
        <f t="shared" si="19"/>
        <v/>
      </c>
      <c r="J165" s="8" t="e">
        <f t="shared" si="15"/>
        <v>#N/A</v>
      </c>
    </row>
    <row r="166" spans="4:10" x14ac:dyDescent="0.25">
      <c r="D166" s="8" t="str">
        <f t="shared" si="20"/>
        <v/>
      </c>
      <c r="E166" s="8" t="e">
        <f t="shared" si="16"/>
        <v>#N/A</v>
      </c>
      <c r="F166" s="8" t="str">
        <f t="shared" si="14"/>
        <v/>
      </c>
      <c r="G166" s="8" t="str">
        <f t="shared" si="17"/>
        <v/>
      </c>
      <c r="H166" s="8" t="str">
        <f t="shared" si="18"/>
        <v/>
      </c>
      <c r="I166" s="8" t="str">
        <f t="shared" si="19"/>
        <v/>
      </c>
      <c r="J166" s="8" t="e">
        <f t="shared" si="15"/>
        <v>#N/A</v>
      </c>
    </row>
    <row r="167" spans="4:10" x14ac:dyDescent="0.25">
      <c r="D167" s="8" t="str">
        <f t="shared" si="20"/>
        <v/>
      </c>
      <c r="E167" s="8" t="e">
        <f t="shared" si="16"/>
        <v>#N/A</v>
      </c>
      <c r="F167" s="8" t="str">
        <f t="shared" si="14"/>
        <v/>
      </c>
      <c r="G167" s="8" t="str">
        <f t="shared" si="17"/>
        <v/>
      </c>
      <c r="H167" s="8" t="str">
        <f t="shared" si="18"/>
        <v/>
      </c>
      <c r="I167" s="8" t="str">
        <f t="shared" si="19"/>
        <v/>
      </c>
      <c r="J167" s="8" t="e">
        <f t="shared" si="15"/>
        <v>#N/A</v>
      </c>
    </row>
    <row r="168" spans="4:10" x14ac:dyDescent="0.25">
      <c r="D168" s="8" t="str">
        <f t="shared" si="20"/>
        <v/>
      </c>
      <c r="E168" s="8" t="e">
        <f t="shared" si="16"/>
        <v>#N/A</v>
      </c>
      <c r="F168" s="8" t="str">
        <f t="shared" si="14"/>
        <v/>
      </c>
      <c r="G168" s="8" t="str">
        <f t="shared" si="17"/>
        <v/>
      </c>
      <c r="H168" s="8" t="str">
        <f t="shared" si="18"/>
        <v/>
      </c>
      <c r="I168" s="8" t="str">
        <f t="shared" si="19"/>
        <v/>
      </c>
      <c r="J168" s="8" t="e">
        <f t="shared" si="15"/>
        <v>#N/A</v>
      </c>
    </row>
    <row r="169" spans="4:10" x14ac:dyDescent="0.25">
      <c r="D169" s="8" t="str">
        <f t="shared" si="20"/>
        <v/>
      </c>
      <c r="E169" s="8" t="e">
        <f t="shared" si="16"/>
        <v>#N/A</v>
      </c>
      <c r="F169" s="8" t="str">
        <f t="shared" si="14"/>
        <v/>
      </c>
      <c r="G169" s="8" t="str">
        <f t="shared" si="17"/>
        <v/>
      </c>
      <c r="H169" s="8" t="str">
        <f t="shared" si="18"/>
        <v/>
      </c>
      <c r="I169" s="8" t="str">
        <f t="shared" si="19"/>
        <v/>
      </c>
      <c r="J169" s="8" t="e">
        <f t="shared" si="15"/>
        <v>#N/A</v>
      </c>
    </row>
    <row r="170" spans="4:10" x14ac:dyDescent="0.25">
      <c r="D170" s="8" t="str">
        <f t="shared" si="20"/>
        <v/>
      </c>
      <c r="E170" s="8" t="e">
        <f t="shared" si="16"/>
        <v>#N/A</v>
      </c>
      <c r="F170" s="8" t="str">
        <f t="shared" si="14"/>
        <v/>
      </c>
      <c r="G170" s="8" t="str">
        <f t="shared" si="17"/>
        <v/>
      </c>
      <c r="H170" s="8" t="str">
        <f t="shared" si="18"/>
        <v/>
      </c>
      <c r="I170" s="8" t="str">
        <f t="shared" si="19"/>
        <v/>
      </c>
      <c r="J170" s="8" t="e">
        <f t="shared" si="15"/>
        <v>#N/A</v>
      </c>
    </row>
    <row r="171" spans="4:10" x14ac:dyDescent="0.25">
      <c r="D171" s="8" t="str">
        <f t="shared" si="20"/>
        <v/>
      </c>
      <c r="E171" s="8" t="e">
        <f t="shared" si="16"/>
        <v>#N/A</v>
      </c>
      <c r="F171" s="8" t="str">
        <f t="shared" si="14"/>
        <v/>
      </c>
      <c r="G171" s="8" t="str">
        <f t="shared" si="17"/>
        <v/>
      </c>
      <c r="H171" s="8" t="str">
        <f t="shared" si="18"/>
        <v/>
      </c>
      <c r="I171" s="8" t="str">
        <f t="shared" si="19"/>
        <v/>
      </c>
      <c r="J171" s="8" t="e">
        <f t="shared" si="15"/>
        <v>#N/A</v>
      </c>
    </row>
    <row r="172" spans="4:10" x14ac:dyDescent="0.25">
      <c r="D172" s="8" t="str">
        <f t="shared" si="20"/>
        <v/>
      </c>
      <c r="E172" s="8" t="e">
        <f t="shared" si="16"/>
        <v>#N/A</v>
      </c>
      <c r="F172" s="8" t="str">
        <f t="shared" si="14"/>
        <v/>
      </c>
      <c r="G172" s="8" t="str">
        <f t="shared" si="17"/>
        <v/>
      </c>
      <c r="H172" s="8" t="str">
        <f t="shared" si="18"/>
        <v/>
      </c>
      <c r="I172" s="8" t="str">
        <f t="shared" si="19"/>
        <v/>
      </c>
      <c r="J172" s="8" t="e">
        <f t="shared" si="15"/>
        <v>#N/A</v>
      </c>
    </row>
    <row r="173" spans="4:10" x14ac:dyDescent="0.25">
      <c r="D173" s="8" t="str">
        <f t="shared" si="20"/>
        <v/>
      </c>
      <c r="E173" s="8" t="e">
        <f t="shared" si="16"/>
        <v>#N/A</v>
      </c>
      <c r="F173" s="8" t="str">
        <f t="shared" si="14"/>
        <v/>
      </c>
      <c r="G173" s="8" t="str">
        <f t="shared" si="17"/>
        <v/>
      </c>
      <c r="H173" s="8" t="str">
        <f t="shared" si="18"/>
        <v/>
      </c>
      <c r="I173" s="8" t="str">
        <f t="shared" si="19"/>
        <v/>
      </c>
      <c r="J173" s="8" t="e">
        <f t="shared" si="15"/>
        <v>#N/A</v>
      </c>
    </row>
    <row r="174" spans="4:10" x14ac:dyDescent="0.25">
      <c r="D174" s="8" t="str">
        <f t="shared" si="20"/>
        <v/>
      </c>
      <c r="E174" s="8" t="e">
        <f t="shared" si="16"/>
        <v>#N/A</v>
      </c>
      <c r="F174" s="8" t="str">
        <f t="shared" si="14"/>
        <v/>
      </c>
      <c r="G174" s="8" t="str">
        <f t="shared" si="17"/>
        <v/>
      </c>
      <c r="H174" s="8" t="str">
        <f t="shared" si="18"/>
        <v/>
      </c>
      <c r="I174" s="8" t="str">
        <f t="shared" si="19"/>
        <v/>
      </c>
      <c r="J174" s="8" t="e">
        <f t="shared" si="15"/>
        <v>#N/A</v>
      </c>
    </row>
    <row r="175" spans="4:10" x14ac:dyDescent="0.25">
      <c r="D175" s="8" t="str">
        <f t="shared" si="20"/>
        <v/>
      </c>
      <c r="E175" s="8" t="e">
        <f t="shared" si="16"/>
        <v>#N/A</v>
      </c>
      <c r="F175" s="8" t="str">
        <f t="shared" si="14"/>
        <v/>
      </c>
      <c r="G175" s="8" t="str">
        <f t="shared" si="17"/>
        <v/>
      </c>
      <c r="H175" s="8" t="str">
        <f t="shared" si="18"/>
        <v/>
      </c>
      <c r="I175" s="8" t="str">
        <f t="shared" si="19"/>
        <v/>
      </c>
      <c r="J175" s="8" t="e">
        <f t="shared" si="15"/>
        <v>#N/A</v>
      </c>
    </row>
    <row r="176" spans="4:10" x14ac:dyDescent="0.25">
      <c r="D176" s="8" t="str">
        <f t="shared" si="20"/>
        <v/>
      </c>
      <c r="E176" s="8" t="e">
        <f t="shared" si="16"/>
        <v>#N/A</v>
      </c>
      <c r="F176" s="8" t="str">
        <f t="shared" si="14"/>
        <v/>
      </c>
      <c r="G176" s="8" t="str">
        <f t="shared" si="17"/>
        <v/>
      </c>
      <c r="H176" s="8" t="str">
        <f t="shared" si="18"/>
        <v/>
      </c>
      <c r="I176" s="8" t="str">
        <f t="shared" si="19"/>
        <v/>
      </c>
      <c r="J176" s="8" t="e">
        <f t="shared" si="15"/>
        <v>#N/A</v>
      </c>
    </row>
    <row r="177" spans="4:10" x14ac:dyDescent="0.25">
      <c r="D177" s="8" t="str">
        <f t="shared" si="20"/>
        <v/>
      </c>
      <c r="E177" s="8" t="e">
        <f t="shared" si="16"/>
        <v>#N/A</v>
      </c>
      <c r="F177" s="8" t="str">
        <f t="shared" si="14"/>
        <v/>
      </c>
      <c r="G177" s="8" t="str">
        <f t="shared" si="17"/>
        <v/>
      </c>
      <c r="H177" s="8" t="str">
        <f t="shared" si="18"/>
        <v/>
      </c>
      <c r="I177" s="8" t="str">
        <f t="shared" si="19"/>
        <v/>
      </c>
      <c r="J177" s="8" t="e">
        <f t="shared" si="15"/>
        <v>#N/A</v>
      </c>
    </row>
    <row r="178" spans="4:10" x14ac:dyDescent="0.25">
      <c r="D178" s="8" t="str">
        <f t="shared" si="20"/>
        <v/>
      </c>
      <c r="E178" s="8" t="e">
        <f t="shared" si="16"/>
        <v>#N/A</v>
      </c>
      <c r="F178" s="8" t="str">
        <f t="shared" si="14"/>
        <v/>
      </c>
      <c r="G178" s="8" t="str">
        <f t="shared" si="17"/>
        <v/>
      </c>
      <c r="H178" s="8" t="str">
        <f t="shared" si="18"/>
        <v/>
      </c>
      <c r="I178" s="8" t="str">
        <f t="shared" si="19"/>
        <v/>
      </c>
      <c r="J178" s="8" t="e">
        <f t="shared" si="15"/>
        <v>#N/A</v>
      </c>
    </row>
    <row r="179" spans="4:10" x14ac:dyDescent="0.25">
      <c r="D179" s="8" t="str">
        <f t="shared" si="20"/>
        <v/>
      </c>
      <c r="E179" s="8" t="e">
        <f t="shared" si="16"/>
        <v>#N/A</v>
      </c>
      <c r="F179" s="8" t="str">
        <f t="shared" si="14"/>
        <v/>
      </c>
      <c r="G179" s="8" t="str">
        <f t="shared" si="17"/>
        <v/>
      </c>
      <c r="H179" s="8" t="str">
        <f t="shared" si="18"/>
        <v/>
      </c>
      <c r="I179" s="8" t="str">
        <f t="shared" si="19"/>
        <v/>
      </c>
      <c r="J179" s="8" t="e">
        <f t="shared" si="15"/>
        <v>#N/A</v>
      </c>
    </row>
    <row r="180" spans="4:10" x14ac:dyDescent="0.25">
      <c r="D180" s="8" t="str">
        <f t="shared" si="20"/>
        <v/>
      </c>
      <c r="E180" s="8" t="e">
        <f t="shared" si="16"/>
        <v>#N/A</v>
      </c>
      <c r="F180" s="8" t="str">
        <f t="shared" si="14"/>
        <v/>
      </c>
      <c r="G180" s="8" t="str">
        <f t="shared" si="17"/>
        <v/>
      </c>
      <c r="H180" s="8" t="str">
        <f t="shared" si="18"/>
        <v/>
      </c>
      <c r="I180" s="8" t="str">
        <f t="shared" si="19"/>
        <v/>
      </c>
      <c r="J180" s="8" t="e">
        <f t="shared" si="15"/>
        <v>#N/A</v>
      </c>
    </row>
    <row r="181" spans="4:10" x14ac:dyDescent="0.25">
      <c r="D181" s="8" t="str">
        <f t="shared" si="20"/>
        <v/>
      </c>
      <c r="E181" s="8" t="e">
        <f t="shared" si="16"/>
        <v>#N/A</v>
      </c>
      <c r="F181" s="8" t="str">
        <f t="shared" si="14"/>
        <v/>
      </c>
      <c r="G181" s="8" t="str">
        <f t="shared" si="17"/>
        <v/>
      </c>
      <c r="H181" s="8" t="str">
        <f t="shared" si="18"/>
        <v/>
      </c>
      <c r="I181" s="8" t="str">
        <f t="shared" si="19"/>
        <v/>
      </c>
      <c r="J181" s="8" t="e">
        <f t="shared" si="15"/>
        <v>#N/A</v>
      </c>
    </row>
    <row r="182" spans="4:10" x14ac:dyDescent="0.25">
      <c r="D182" s="8" t="str">
        <f t="shared" si="20"/>
        <v/>
      </c>
      <c r="E182" s="8" t="e">
        <f t="shared" si="16"/>
        <v>#N/A</v>
      </c>
      <c r="F182" s="8" t="str">
        <f t="shared" si="14"/>
        <v/>
      </c>
      <c r="G182" s="8" t="str">
        <f t="shared" si="17"/>
        <v/>
      </c>
      <c r="H182" s="8" t="str">
        <f t="shared" si="18"/>
        <v/>
      </c>
      <c r="I182" s="8" t="str">
        <f t="shared" si="19"/>
        <v/>
      </c>
      <c r="J182" s="8" t="e">
        <f t="shared" si="15"/>
        <v>#N/A</v>
      </c>
    </row>
    <row r="183" spans="4:10" x14ac:dyDescent="0.25">
      <c r="D183" s="8" t="str">
        <f t="shared" si="20"/>
        <v/>
      </c>
      <c r="E183" s="8" t="e">
        <f t="shared" si="16"/>
        <v>#N/A</v>
      </c>
      <c r="F183" s="8" t="str">
        <f t="shared" si="14"/>
        <v/>
      </c>
      <c r="G183" s="8" t="str">
        <f t="shared" si="17"/>
        <v/>
      </c>
      <c r="H183" s="8" t="str">
        <f t="shared" si="18"/>
        <v/>
      </c>
      <c r="I183" s="8" t="str">
        <f t="shared" si="19"/>
        <v/>
      </c>
      <c r="J183" s="8" t="e">
        <f t="shared" si="15"/>
        <v>#N/A</v>
      </c>
    </row>
    <row r="184" spans="4:10" x14ac:dyDescent="0.25">
      <c r="D184" s="8" t="str">
        <f t="shared" si="20"/>
        <v/>
      </c>
      <c r="E184" s="8" t="e">
        <f t="shared" si="16"/>
        <v>#N/A</v>
      </c>
      <c r="F184" s="8" t="str">
        <f t="shared" si="14"/>
        <v/>
      </c>
      <c r="G184" s="8" t="str">
        <f t="shared" si="17"/>
        <v/>
      </c>
      <c r="H184" s="8" t="str">
        <f t="shared" si="18"/>
        <v/>
      </c>
      <c r="I184" s="8" t="str">
        <f t="shared" si="19"/>
        <v/>
      </c>
      <c r="J184" s="8" t="e">
        <f t="shared" si="15"/>
        <v>#N/A</v>
      </c>
    </row>
    <row r="185" spans="4:10" x14ac:dyDescent="0.25">
      <c r="D185" s="8" t="str">
        <f t="shared" si="20"/>
        <v/>
      </c>
      <c r="E185" s="8" t="e">
        <f t="shared" si="16"/>
        <v>#N/A</v>
      </c>
      <c r="F185" s="8" t="str">
        <f t="shared" si="14"/>
        <v/>
      </c>
      <c r="G185" s="8" t="str">
        <f t="shared" si="17"/>
        <v/>
      </c>
      <c r="H185" s="8" t="str">
        <f t="shared" si="18"/>
        <v/>
      </c>
      <c r="I185" s="8" t="str">
        <f t="shared" si="19"/>
        <v/>
      </c>
      <c r="J185" s="8" t="e">
        <f t="shared" si="15"/>
        <v>#N/A</v>
      </c>
    </row>
    <row r="186" spans="4:10" x14ac:dyDescent="0.25">
      <c r="D186" s="8" t="str">
        <f t="shared" si="20"/>
        <v/>
      </c>
      <c r="E186" s="8" t="e">
        <f t="shared" si="16"/>
        <v>#N/A</v>
      </c>
      <c r="F186" s="8" t="str">
        <f t="shared" si="14"/>
        <v/>
      </c>
      <c r="G186" s="8" t="str">
        <f t="shared" si="17"/>
        <v/>
      </c>
      <c r="H186" s="8" t="str">
        <f t="shared" si="18"/>
        <v/>
      </c>
      <c r="I186" s="8" t="str">
        <f t="shared" si="19"/>
        <v/>
      </c>
      <c r="J186" s="8" t="e">
        <f t="shared" si="15"/>
        <v>#N/A</v>
      </c>
    </row>
    <row r="187" spans="4:10" x14ac:dyDescent="0.25">
      <c r="D187" s="8" t="str">
        <f t="shared" si="20"/>
        <v/>
      </c>
      <c r="E187" s="8" t="e">
        <f t="shared" si="16"/>
        <v>#N/A</v>
      </c>
      <c r="F187" s="8" t="str">
        <f t="shared" si="14"/>
        <v/>
      </c>
      <c r="G187" s="8" t="str">
        <f t="shared" si="17"/>
        <v/>
      </c>
      <c r="H187" s="8" t="str">
        <f t="shared" si="18"/>
        <v/>
      </c>
      <c r="I187" s="8" t="str">
        <f t="shared" si="19"/>
        <v/>
      </c>
      <c r="J187" s="8" t="e">
        <f t="shared" si="15"/>
        <v>#N/A</v>
      </c>
    </row>
    <row r="188" spans="4:10" x14ac:dyDescent="0.25">
      <c r="D188" s="8" t="str">
        <f t="shared" si="20"/>
        <v/>
      </c>
      <c r="E188" s="8" t="e">
        <f t="shared" si="16"/>
        <v>#N/A</v>
      </c>
      <c r="F188" s="8" t="str">
        <f t="shared" si="14"/>
        <v/>
      </c>
      <c r="G188" s="8" t="str">
        <f t="shared" si="17"/>
        <v/>
      </c>
      <c r="H188" s="8" t="str">
        <f t="shared" si="18"/>
        <v/>
      </c>
      <c r="I188" s="8" t="str">
        <f t="shared" si="19"/>
        <v/>
      </c>
      <c r="J188" s="8" t="e">
        <f t="shared" si="15"/>
        <v>#N/A</v>
      </c>
    </row>
    <row r="189" spans="4:10" x14ac:dyDescent="0.25">
      <c r="D189" s="8" t="str">
        <f t="shared" si="20"/>
        <v/>
      </c>
      <c r="E189" s="8" t="e">
        <f t="shared" si="16"/>
        <v>#N/A</v>
      </c>
      <c r="F189" s="8" t="str">
        <f t="shared" si="14"/>
        <v/>
      </c>
      <c r="G189" s="8" t="str">
        <f t="shared" si="17"/>
        <v/>
      </c>
      <c r="H189" s="8" t="str">
        <f t="shared" si="18"/>
        <v/>
      </c>
      <c r="I189" s="8" t="str">
        <f t="shared" si="19"/>
        <v/>
      </c>
      <c r="J189" s="8" t="e">
        <f t="shared" si="15"/>
        <v>#N/A</v>
      </c>
    </row>
    <row r="190" spans="4:10" x14ac:dyDescent="0.25">
      <c r="D190" s="8" t="str">
        <f t="shared" si="20"/>
        <v/>
      </c>
      <c r="E190" s="8" t="e">
        <f t="shared" si="16"/>
        <v>#N/A</v>
      </c>
      <c r="F190" s="8" t="str">
        <f t="shared" si="14"/>
        <v/>
      </c>
      <c r="G190" s="8" t="str">
        <f t="shared" si="17"/>
        <v/>
      </c>
      <c r="H190" s="8" t="str">
        <f t="shared" si="18"/>
        <v/>
      </c>
      <c r="I190" s="8" t="str">
        <f t="shared" si="19"/>
        <v/>
      </c>
      <c r="J190" s="8" t="e">
        <f t="shared" si="15"/>
        <v>#N/A</v>
      </c>
    </row>
    <row r="191" spans="4:10" x14ac:dyDescent="0.25">
      <c r="D191" s="8" t="str">
        <f t="shared" si="20"/>
        <v/>
      </c>
      <c r="E191" s="8" t="e">
        <f t="shared" si="16"/>
        <v>#N/A</v>
      </c>
      <c r="F191" s="8" t="str">
        <f t="shared" si="14"/>
        <v/>
      </c>
      <c r="G191" s="8" t="str">
        <f t="shared" si="17"/>
        <v/>
      </c>
      <c r="H191" s="8" t="str">
        <f t="shared" si="18"/>
        <v/>
      </c>
      <c r="I191" s="8" t="str">
        <f t="shared" si="19"/>
        <v/>
      </c>
      <c r="J191" s="8" t="e">
        <f t="shared" si="15"/>
        <v>#N/A</v>
      </c>
    </row>
    <row r="192" spans="4:10" x14ac:dyDescent="0.25">
      <c r="D192" s="8" t="str">
        <f t="shared" si="20"/>
        <v/>
      </c>
      <c r="E192" s="8" t="e">
        <f t="shared" si="16"/>
        <v>#N/A</v>
      </c>
      <c r="F192" s="8" t="str">
        <f t="shared" si="14"/>
        <v/>
      </c>
      <c r="G192" s="8" t="str">
        <f t="shared" si="17"/>
        <v/>
      </c>
      <c r="H192" s="8" t="str">
        <f t="shared" si="18"/>
        <v/>
      </c>
      <c r="I192" s="8" t="str">
        <f t="shared" si="19"/>
        <v/>
      </c>
      <c r="J192" s="8" t="e">
        <f t="shared" si="15"/>
        <v>#N/A</v>
      </c>
    </row>
    <row r="193" spans="4:10" x14ac:dyDescent="0.25">
      <c r="D193" s="8" t="str">
        <f t="shared" si="20"/>
        <v/>
      </c>
      <c r="E193" s="8" t="e">
        <f t="shared" si="16"/>
        <v>#N/A</v>
      </c>
      <c r="F193" s="8" t="str">
        <f t="shared" si="14"/>
        <v/>
      </c>
      <c r="G193" s="8" t="str">
        <f t="shared" si="17"/>
        <v/>
      </c>
      <c r="H193" s="8" t="str">
        <f t="shared" si="18"/>
        <v/>
      </c>
      <c r="I193" s="8" t="str">
        <f t="shared" si="19"/>
        <v/>
      </c>
      <c r="J193" s="8" t="e">
        <f t="shared" si="15"/>
        <v>#N/A</v>
      </c>
    </row>
    <row r="194" spans="4:10" x14ac:dyDescent="0.25">
      <c r="D194" s="8" t="str">
        <f t="shared" si="20"/>
        <v/>
      </c>
      <c r="E194" s="8" t="e">
        <f t="shared" si="16"/>
        <v>#N/A</v>
      </c>
      <c r="F194" s="8" t="str">
        <f t="shared" ref="F194:F211" si="21">IF(ISBLANK(C194),"",NORMDIST(E194, $B$2, $B$3, TRUE))</f>
        <v/>
      </c>
      <c r="G194" s="8" t="str">
        <f t="shared" si="17"/>
        <v/>
      </c>
      <c r="H194" s="8" t="str">
        <f t="shared" si="18"/>
        <v/>
      </c>
      <c r="I194" s="8" t="str">
        <f t="shared" si="19"/>
        <v/>
      </c>
      <c r="J194" s="8" t="e">
        <f t="shared" ref="J194:J211" si="22">IF(C194="",NA(),NORMSINV((D194-0.3)/($B$4+0.4)))</f>
        <v>#N/A</v>
      </c>
    </row>
    <row r="195" spans="4:10" x14ac:dyDescent="0.25">
      <c r="D195" s="8" t="str">
        <f t="shared" si="20"/>
        <v/>
      </c>
      <c r="E195" s="8" t="e">
        <f t="shared" ref="E195:E211" si="23">IF(ISBLANK(C195), NA(),SMALL(C$2:C$211,D195))</f>
        <v>#N/A</v>
      </c>
      <c r="F195" s="8" t="str">
        <f t="shared" si="21"/>
        <v/>
      </c>
      <c r="G195" s="8" t="str">
        <f t="shared" ref="G195:G211" si="24">IF(ISBLANK(C195), "", 1-F195)</f>
        <v/>
      </c>
      <c r="H195" s="8" t="str">
        <f t="shared" ref="H195:H211" si="25">IF(ISBLANK(C195),"",SMALL(G$2:G$211,D195))</f>
        <v/>
      </c>
      <c r="I195" s="8" t="str">
        <f t="shared" ref="I195:I211" si="26">IF(ISBLANK(C195),"",(2*D195-1)*(LN(F195)+LN(H195)))</f>
        <v/>
      </c>
      <c r="J195" s="8" t="e">
        <f t="shared" si="22"/>
        <v>#N/A</v>
      </c>
    </row>
    <row r="196" spans="4:10" x14ac:dyDescent="0.25">
      <c r="D196" s="8" t="str">
        <f t="shared" ref="D196:D211" si="27">IF(ISBLANK(C196),"",D195+1)</f>
        <v/>
      </c>
      <c r="E196" s="8" t="e">
        <f t="shared" si="23"/>
        <v>#N/A</v>
      </c>
      <c r="F196" s="8" t="str">
        <f t="shared" si="21"/>
        <v/>
      </c>
      <c r="G196" s="8" t="str">
        <f t="shared" si="24"/>
        <v/>
      </c>
      <c r="H196" s="8" t="str">
        <f t="shared" si="25"/>
        <v/>
      </c>
      <c r="I196" s="8" t="str">
        <f t="shared" si="26"/>
        <v/>
      </c>
      <c r="J196" s="8" t="e">
        <f t="shared" si="22"/>
        <v>#N/A</v>
      </c>
    </row>
    <row r="197" spans="4:10" x14ac:dyDescent="0.25">
      <c r="D197" s="8" t="str">
        <f t="shared" si="27"/>
        <v/>
      </c>
      <c r="E197" s="8" t="e">
        <f t="shared" si="23"/>
        <v>#N/A</v>
      </c>
      <c r="F197" s="8" t="str">
        <f t="shared" si="21"/>
        <v/>
      </c>
      <c r="G197" s="8" t="str">
        <f t="shared" si="24"/>
        <v/>
      </c>
      <c r="H197" s="8" t="str">
        <f t="shared" si="25"/>
        <v/>
      </c>
      <c r="I197" s="8" t="str">
        <f t="shared" si="26"/>
        <v/>
      </c>
      <c r="J197" s="8" t="e">
        <f t="shared" si="22"/>
        <v>#N/A</v>
      </c>
    </row>
    <row r="198" spans="4:10" x14ac:dyDescent="0.25">
      <c r="D198" s="8" t="str">
        <f t="shared" si="27"/>
        <v/>
      </c>
      <c r="E198" s="8" t="e">
        <f t="shared" si="23"/>
        <v>#N/A</v>
      </c>
      <c r="F198" s="8" t="str">
        <f t="shared" si="21"/>
        <v/>
      </c>
      <c r="G198" s="8" t="str">
        <f t="shared" si="24"/>
        <v/>
      </c>
      <c r="H198" s="8" t="str">
        <f t="shared" si="25"/>
        <v/>
      </c>
      <c r="I198" s="8" t="str">
        <f t="shared" si="26"/>
        <v/>
      </c>
      <c r="J198" s="8" t="e">
        <f t="shared" si="22"/>
        <v>#N/A</v>
      </c>
    </row>
    <row r="199" spans="4:10" x14ac:dyDescent="0.25">
      <c r="D199" s="8" t="str">
        <f t="shared" si="27"/>
        <v/>
      </c>
      <c r="E199" s="8" t="e">
        <f t="shared" si="23"/>
        <v>#N/A</v>
      </c>
      <c r="F199" s="8" t="str">
        <f t="shared" si="21"/>
        <v/>
      </c>
      <c r="G199" s="8" t="str">
        <f t="shared" si="24"/>
        <v/>
      </c>
      <c r="H199" s="8" t="str">
        <f t="shared" si="25"/>
        <v/>
      </c>
      <c r="I199" s="8" t="str">
        <f t="shared" si="26"/>
        <v/>
      </c>
      <c r="J199" s="8" t="e">
        <f t="shared" si="22"/>
        <v>#N/A</v>
      </c>
    </row>
    <row r="200" spans="4:10" x14ac:dyDescent="0.25">
      <c r="D200" s="8" t="str">
        <f t="shared" si="27"/>
        <v/>
      </c>
      <c r="E200" s="8" t="e">
        <f t="shared" si="23"/>
        <v>#N/A</v>
      </c>
      <c r="F200" s="8" t="str">
        <f t="shared" si="21"/>
        <v/>
      </c>
      <c r="G200" s="8" t="str">
        <f t="shared" si="24"/>
        <v/>
      </c>
      <c r="H200" s="8" t="str">
        <f t="shared" si="25"/>
        <v/>
      </c>
      <c r="I200" s="8" t="str">
        <f t="shared" si="26"/>
        <v/>
      </c>
      <c r="J200" s="8" t="e">
        <f t="shared" si="22"/>
        <v>#N/A</v>
      </c>
    </row>
    <row r="201" spans="4:10" x14ac:dyDescent="0.25">
      <c r="D201" s="8" t="str">
        <f t="shared" si="27"/>
        <v/>
      </c>
      <c r="E201" s="8" t="e">
        <f t="shared" si="23"/>
        <v>#N/A</v>
      </c>
      <c r="F201" s="8" t="str">
        <f t="shared" si="21"/>
        <v/>
      </c>
      <c r="G201" s="8" t="str">
        <f t="shared" si="24"/>
        <v/>
      </c>
      <c r="H201" s="8" t="str">
        <f t="shared" si="25"/>
        <v/>
      </c>
      <c r="I201" s="8" t="str">
        <f t="shared" si="26"/>
        <v/>
      </c>
      <c r="J201" s="8" t="e">
        <f t="shared" si="22"/>
        <v>#N/A</v>
      </c>
    </row>
    <row r="202" spans="4:10" x14ac:dyDescent="0.25">
      <c r="D202" s="8" t="str">
        <f t="shared" si="27"/>
        <v/>
      </c>
      <c r="E202" s="8" t="e">
        <f t="shared" si="23"/>
        <v>#N/A</v>
      </c>
      <c r="F202" s="8" t="str">
        <f t="shared" si="21"/>
        <v/>
      </c>
      <c r="G202" s="8" t="str">
        <f t="shared" si="24"/>
        <v/>
      </c>
      <c r="H202" s="8" t="str">
        <f t="shared" si="25"/>
        <v/>
      </c>
      <c r="I202" s="8" t="str">
        <f t="shared" si="26"/>
        <v/>
      </c>
      <c r="J202" s="8" t="e">
        <f t="shared" si="22"/>
        <v>#N/A</v>
      </c>
    </row>
    <row r="203" spans="4:10" x14ac:dyDescent="0.25">
      <c r="D203" s="8" t="str">
        <f t="shared" si="27"/>
        <v/>
      </c>
      <c r="E203" s="8" t="e">
        <f t="shared" si="23"/>
        <v>#N/A</v>
      </c>
      <c r="F203" s="8" t="str">
        <f t="shared" si="21"/>
        <v/>
      </c>
      <c r="G203" s="8" t="str">
        <f t="shared" si="24"/>
        <v/>
      </c>
      <c r="H203" s="8" t="str">
        <f t="shared" si="25"/>
        <v/>
      </c>
      <c r="I203" s="8" t="str">
        <f t="shared" si="26"/>
        <v/>
      </c>
      <c r="J203" s="8" t="e">
        <f t="shared" si="22"/>
        <v>#N/A</v>
      </c>
    </row>
    <row r="204" spans="4:10" x14ac:dyDescent="0.25">
      <c r="D204" s="8" t="str">
        <f t="shared" si="27"/>
        <v/>
      </c>
      <c r="E204" s="8" t="e">
        <f t="shared" si="23"/>
        <v>#N/A</v>
      </c>
      <c r="F204" s="8" t="str">
        <f t="shared" si="21"/>
        <v/>
      </c>
      <c r="G204" s="8" t="str">
        <f t="shared" si="24"/>
        <v/>
      </c>
      <c r="H204" s="8" t="str">
        <f t="shared" si="25"/>
        <v/>
      </c>
      <c r="I204" s="8" t="str">
        <f t="shared" si="26"/>
        <v/>
      </c>
      <c r="J204" s="8" t="e">
        <f t="shared" si="22"/>
        <v>#N/A</v>
      </c>
    </row>
    <row r="205" spans="4:10" x14ac:dyDescent="0.25">
      <c r="D205" s="8" t="str">
        <f t="shared" si="27"/>
        <v/>
      </c>
      <c r="E205" s="8" t="e">
        <f t="shared" si="23"/>
        <v>#N/A</v>
      </c>
      <c r="F205" s="8" t="str">
        <f t="shared" si="21"/>
        <v/>
      </c>
      <c r="G205" s="8" t="str">
        <f t="shared" si="24"/>
        <v/>
      </c>
      <c r="H205" s="8" t="str">
        <f t="shared" si="25"/>
        <v/>
      </c>
      <c r="I205" s="8" t="str">
        <f t="shared" si="26"/>
        <v/>
      </c>
      <c r="J205" s="8" t="e">
        <f t="shared" si="22"/>
        <v>#N/A</v>
      </c>
    </row>
    <row r="206" spans="4:10" x14ac:dyDescent="0.25">
      <c r="D206" s="8" t="str">
        <f t="shared" si="27"/>
        <v/>
      </c>
      <c r="E206" s="8" t="e">
        <f t="shared" si="23"/>
        <v>#N/A</v>
      </c>
      <c r="F206" s="8" t="str">
        <f t="shared" si="21"/>
        <v/>
      </c>
      <c r="G206" s="8" t="str">
        <f t="shared" si="24"/>
        <v/>
      </c>
      <c r="H206" s="8" t="str">
        <f t="shared" si="25"/>
        <v/>
      </c>
      <c r="I206" s="8" t="str">
        <f t="shared" si="26"/>
        <v/>
      </c>
      <c r="J206" s="8" t="e">
        <f t="shared" si="22"/>
        <v>#N/A</v>
      </c>
    </row>
    <row r="207" spans="4:10" x14ac:dyDescent="0.25">
      <c r="D207" s="8" t="str">
        <f t="shared" si="27"/>
        <v/>
      </c>
      <c r="E207" s="8" t="e">
        <f t="shared" si="23"/>
        <v>#N/A</v>
      </c>
      <c r="F207" s="8" t="str">
        <f t="shared" si="21"/>
        <v/>
      </c>
      <c r="G207" s="8" t="str">
        <f t="shared" si="24"/>
        <v/>
      </c>
      <c r="H207" s="8" t="str">
        <f t="shared" si="25"/>
        <v/>
      </c>
      <c r="I207" s="8" t="str">
        <f t="shared" si="26"/>
        <v/>
      </c>
      <c r="J207" s="8" t="e">
        <f t="shared" si="22"/>
        <v>#N/A</v>
      </c>
    </row>
    <row r="208" spans="4:10" x14ac:dyDescent="0.25">
      <c r="D208" s="8" t="str">
        <f t="shared" si="27"/>
        <v/>
      </c>
      <c r="E208" s="8" t="e">
        <f t="shared" si="23"/>
        <v>#N/A</v>
      </c>
      <c r="F208" s="8" t="str">
        <f t="shared" si="21"/>
        <v/>
      </c>
      <c r="G208" s="8" t="str">
        <f t="shared" si="24"/>
        <v/>
      </c>
      <c r="H208" s="8" t="str">
        <f t="shared" si="25"/>
        <v/>
      </c>
      <c r="I208" s="8" t="str">
        <f t="shared" si="26"/>
        <v/>
      </c>
      <c r="J208" s="8" t="e">
        <f t="shared" si="22"/>
        <v>#N/A</v>
      </c>
    </row>
    <row r="209" spans="3:10" x14ac:dyDescent="0.25">
      <c r="D209" s="8" t="str">
        <f t="shared" si="27"/>
        <v/>
      </c>
      <c r="E209" s="8" t="e">
        <f t="shared" si="23"/>
        <v>#N/A</v>
      </c>
      <c r="F209" s="8" t="str">
        <f t="shared" si="21"/>
        <v/>
      </c>
      <c r="G209" s="8" t="str">
        <f t="shared" si="24"/>
        <v/>
      </c>
      <c r="H209" s="8" t="str">
        <f t="shared" si="25"/>
        <v/>
      </c>
      <c r="I209" s="8" t="str">
        <f t="shared" si="26"/>
        <v/>
      </c>
      <c r="J209" s="8" t="e">
        <f t="shared" si="22"/>
        <v>#N/A</v>
      </c>
    </row>
    <row r="210" spans="3:10" x14ac:dyDescent="0.25">
      <c r="D210" s="8" t="str">
        <f t="shared" si="27"/>
        <v/>
      </c>
      <c r="E210" s="8" t="e">
        <f t="shared" si="23"/>
        <v>#N/A</v>
      </c>
      <c r="F210" s="8" t="str">
        <f t="shared" si="21"/>
        <v/>
      </c>
      <c r="G210" s="8" t="str">
        <f t="shared" si="24"/>
        <v/>
      </c>
      <c r="H210" s="8" t="str">
        <f t="shared" si="25"/>
        <v/>
      </c>
      <c r="I210" s="8" t="str">
        <f t="shared" si="26"/>
        <v/>
      </c>
      <c r="J210" s="8" t="e">
        <f t="shared" si="22"/>
        <v>#N/A</v>
      </c>
    </row>
    <row r="211" spans="3:10" x14ac:dyDescent="0.25">
      <c r="D211" s="8" t="str">
        <f t="shared" si="27"/>
        <v/>
      </c>
      <c r="E211" s="8" t="e">
        <f t="shared" si="23"/>
        <v>#N/A</v>
      </c>
      <c r="F211" s="8" t="str">
        <f t="shared" si="21"/>
        <v/>
      </c>
      <c r="G211" s="8" t="str">
        <f t="shared" si="24"/>
        <v/>
      </c>
      <c r="H211" s="8" t="str">
        <f t="shared" si="25"/>
        <v/>
      </c>
      <c r="I211" s="8" t="str">
        <f t="shared" si="26"/>
        <v/>
      </c>
      <c r="J211" s="8" t="e">
        <f t="shared" si="22"/>
        <v>#N/A</v>
      </c>
    </row>
    <row r="212" spans="3:10" ht="15.75" x14ac:dyDescent="0.25">
      <c r="C212" s="107"/>
    </row>
    <row r="213" spans="3:10" ht="15.75" x14ac:dyDescent="0.25">
      <c r="C213" s="108"/>
    </row>
    <row r="214" spans="3:10" ht="15.75" x14ac:dyDescent="0.25">
      <c r="C214" s="107"/>
    </row>
    <row r="215" spans="3:10" ht="15.75" x14ac:dyDescent="0.25">
      <c r="C215" s="108"/>
    </row>
    <row r="216" spans="3:10" ht="15.75" x14ac:dyDescent="0.25">
      <c r="C216" s="107"/>
    </row>
    <row r="217" spans="3:10" ht="15.75" x14ac:dyDescent="0.25">
      <c r="C217" s="108"/>
    </row>
    <row r="218" spans="3:10" ht="15.75" x14ac:dyDescent="0.25">
      <c r="C218" s="107"/>
    </row>
    <row r="219" spans="3:10" ht="15.75" x14ac:dyDescent="0.25">
      <c r="C219" s="108"/>
    </row>
    <row r="220" spans="3:10" ht="15.75" x14ac:dyDescent="0.25">
      <c r="C220" s="107"/>
    </row>
    <row r="221" spans="3:10" ht="15.75" x14ac:dyDescent="0.25">
      <c r="C221" s="108"/>
    </row>
    <row r="222" spans="3:10" ht="15.75" x14ac:dyDescent="0.25">
      <c r="C222" s="107"/>
    </row>
    <row r="223" spans="3:10" ht="15.75" x14ac:dyDescent="0.25">
      <c r="C223" s="108"/>
    </row>
    <row r="224" spans="3:10" ht="15.75" x14ac:dyDescent="0.25">
      <c r="C224" s="107"/>
    </row>
    <row r="225" spans="3:3" ht="15.75" x14ac:dyDescent="0.25">
      <c r="C225" s="108"/>
    </row>
    <row r="226" spans="3:3" ht="15.75" x14ac:dyDescent="0.25">
      <c r="C226" s="107"/>
    </row>
    <row r="227" spans="3:3" ht="15.75" x14ac:dyDescent="0.25">
      <c r="C227" s="108"/>
    </row>
    <row r="228" spans="3:3" ht="15.75" x14ac:dyDescent="0.25">
      <c r="C228" s="107"/>
    </row>
    <row r="229" spans="3:3" ht="15.75" x14ac:dyDescent="0.25">
      <c r="C229" s="108"/>
    </row>
    <row r="230" spans="3:3" ht="15.75" x14ac:dyDescent="0.25">
      <c r="C230" s="107"/>
    </row>
    <row r="231" spans="3:3" ht="15.75" x14ac:dyDescent="0.25">
      <c r="C231" s="108"/>
    </row>
    <row r="232" spans="3:3" ht="15.75" x14ac:dyDescent="0.25">
      <c r="C232" s="107"/>
    </row>
    <row r="233" spans="3:3" ht="15.75" x14ac:dyDescent="0.25">
      <c r="C233" s="108"/>
    </row>
    <row r="234" spans="3:3" ht="15.75" x14ac:dyDescent="0.25">
      <c r="C234" s="107"/>
    </row>
    <row r="235" spans="3:3" ht="15.75" x14ac:dyDescent="0.25">
      <c r="C235" s="108"/>
    </row>
    <row r="236" spans="3:3" ht="15.75" x14ac:dyDescent="0.25">
      <c r="C236" s="107"/>
    </row>
    <row r="237" spans="3:3" ht="15.75" x14ac:dyDescent="0.25">
      <c r="C237" s="108"/>
    </row>
    <row r="238" spans="3:3" ht="15.75" x14ac:dyDescent="0.25">
      <c r="C238" s="107"/>
    </row>
    <row r="239" spans="3:3" ht="15.75" x14ac:dyDescent="0.25">
      <c r="C239" s="108"/>
    </row>
    <row r="240" spans="3:3" ht="15.75" x14ac:dyDescent="0.25">
      <c r="C240" s="107"/>
    </row>
    <row r="241" spans="3:3" ht="15.75" x14ac:dyDescent="0.25">
      <c r="C241" s="108"/>
    </row>
    <row r="242" spans="3:3" ht="15.75" x14ac:dyDescent="0.25">
      <c r="C242" s="107"/>
    </row>
    <row r="243" spans="3:3" ht="15.75" x14ac:dyDescent="0.25">
      <c r="C243" s="108"/>
    </row>
    <row r="244" spans="3:3" ht="15.75" x14ac:dyDescent="0.25">
      <c r="C244" s="107"/>
    </row>
    <row r="245" spans="3:3" ht="15.75" x14ac:dyDescent="0.25">
      <c r="C245" s="108"/>
    </row>
    <row r="246" spans="3:3" ht="15.75" x14ac:dyDescent="0.25">
      <c r="C246" s="107"/>
    </row>
    <row r="247" spans="3:3" ht="15.75" x14ac:dyDescent="0.25">
      <c r="C247" s="108"/>
    </row>
    <row r="248" spans="3:3" ht="15.75" x14ac:dyDescent="0.25">
      <c r="C248" s="107"/>
    </row>
    <row r="249" spans="3:3" ht="15.75" x14ac:dyDescent="0.25">
      <c r="C249" s="108"/>
    </row>
    <row r="250" spans="3:3" ht="15.75" x14ac:dyDescent="0.25">
      <c r="C250" s="107"/>
    </row>
    <row r="251" spans="3:3" ht="15.75" x14ac:dyDescent="0.25">
      <c r="C251" s="108"/>
    </row>
    <row r="252" spans="3:3" ht="15.75" x14ac:dyDescent="0.25">
      <c r="C252" s="107"/>
    </row>
    <row r="253" spans="3:3" ht="15.75" x14ac:dyDescent="0.25">
      <c r="C253" s="108"/>
    </row>
    <row r="254" spans="3:3" ht="15.75" x14ac:dyDescent="0.25">
      <c r="C254" s="107"/>
    </row>
    <row r="255" spans="3:3" ht="15.75" x14ac:dyDescent="0.25">
      <c r="C255" s="108"/>
    </row>
    <row r="256" spans="3:3" ht="15.75" x14ac:dyDescent="0.25">
      <c r="C256" s="107"/>
    </row>
    <row r="257" spans="3:3" ht="15.75" x14ac:dyDescent="0.25">
      <c r="C257" s="108"/>
    </row>
    <row r="258" spans="3:3" ht="15.75" x14ac:dyDescent="0.25">
      <c r="C258" s="107"/>
    </row>
    <row r="259" spans="3:3" ht="15.75" x14ac:dyDescent="0.25">
      <c r="C259" s="108"/>
    </row>
    <row r="260" spans="3:3" ht="15.75" x14ac:dyDescent="0.25">
      <c r="C260" s="107"/>
    </row>
    <row r="261" spans="3:3" ht="15.75" x14ac:dyDescent="0.25">
      <c r="C261" s="108"/>
    </row>
    <row r="262" spans="3:3" ht="15.75" x14ac:dyDescent="0.25">
      <c r="C262" s="107"/>
    </row>
    <row r="263" spans="3:3" ht="15.75" x14ac:dyDescent="0.25">
      <c r="C263" s="108"/>
    </row>
    <row r="264" spans="3:3" ht="15.75" x14ac:dyDescent="0.25">
      <c r="C264" s="107"/>
    </row>
    <row r="265" spans="3:3" ht="15.75" x14ac:dyDescent="0.25">
      <c r="C265" s="108"/>
    </row>
    <row r="266" spans="3:3" ht="15.75" x14ac:dyDescent="0.25">
      <c r="C266" s="107"/>
    </row>
    <row r="267" spans="3:3" ht="15.75" x14ac:dyDescent="0.25">
      <c r="C267" s="108"/>
    </row>
    <row r="268" spans="3:3" ht="15.75" x14ac:dyDescent="0.25">
      <c r="C268" s="107"/>
    </row>
    <row r="269" spans="3:3" ht="15.75" x14ac:dyDescent="0.25">
      <c r="C269" s="108"/>
    </row>
    <row r="270" spans="3:3" ht="15.75" x14ac:dyDescent="0.25">
      <c r="C270" s="107"/>
    </row>
    <row r="271" spans="3:3" ht="15.75" x14ac:dyDescent="0.25">
      <c r="C271" s="108"/>
    </row>
    <row r="272" spans="3:3" ht="15.75" x14ac:dyDescent="0.25">
      <c r="C272" s="107"/>
    </row>
    <row r="273" spans="3:3" ht="15.75" x14ac:dyDescent="0.25">
      <c r="C273" s="108"/>
    </row>
    <row r="274" spans="3:3" ht="15.75" x14ac:dyDescent="0.25">
      <c r="C274" s="107"/>
    </row>
    <row r="275" spans="3:3" ht="15.75" x14ac:dyDescent="0.25">
      <c r="C275" s="108"/>
    </row>
    <row r="276" spans="3:3" ht="15.75" x14ac:dyDescent="0.25">
      <c r="C276" s="107"/>
    </row>
    <row r="277" spans="3:3" ht="15.75" x14ac:dyDescent="0.25">
      <c r="C277" s="108"/>
    </row>
    <row r="278" spans="3:3" ht="15.75" x14ac:dyDescent="0.25">
      <c r="C278" s="107"/>
    </row>
    <row r="279" spans="3:3" ht="15.75" x14ac:dyDescent="0.25">
      <c r="C279" s="108"/>
    </row>
    <row r="280" spans="3:3" ht="15.75" x14ac:dyDescent="0.25">
      <c r="C280" s="107"/>
    </row>
    <row r="281" spans="3:3" ht="15.75" x14ac:dyDescent="0.25">
      <c r="C281" s="108"/>
    </row>
    <row r="282" spans="3:3" ht="15.75" x14ac:dyDescent="0.25">
      <c r="C282" s="107"/>
    </row>
    <row r="283" spans="3:3" ht="15.75" x14ac:dyDescent="0.25">
      <c r="C283" s="108"/>
    </row>
    <row r="284" spans="3:3" ht="15.75" x14ac:dyDescent="0.25">
      <c r="C284" s="107"/>
    </row>
    <row r="285" spans="3:3" ht="15.75" x14ac:dyDescent="0.25">
      <c r="C285" s="108"/>
    </row>
    <row r="286" spans="3:3" ht="15.75" x14ac:dyDescent="0.25">
      <c r="C286" s="107"/>
    </row>
    <row r="287" spans="3:3" ht="15.75" x14ac:dyDescent="0.25">
      <c r="C287" s="108"/>
    </row>
    <row r="288" spans="3:3" ht="15.75" x14ac:dyDescent="0.25">
      <c r="C288" s="107"/>
    </row>
    <row r="289" spans="3:3" ht="15.75" x14ac:dyDescent="0.25">
      <c r="C289" s="108"/>
    </row>
    <row r="290" spans="3:3" ht="15.75" x14ac:dyDescent="0.25">
      <c r="C290" s="107"/>
    </row>
    <row r="291" spans="3:3" ht="15.75" x14ac:dyDescent="0.25">
      <c r="C291" s="108"/>
    </row>
    <row r="292" spans="3:3" ht="15.75" x14ac:dyDescent="0.25">
      <c r="C292" s="107"/>
    </row>
    <row r="293" spans="3:3" ht="15.75" x14ac:dyDescent="0.25">
      <c r="C293" s="108"/>
    </row>
    <row r="294" spans="3:3" ht="15.75" x14ac:dyDescent="0.25">
      <c r="C294" s="107"/>
    </row>
    <row r="295" spans="3:3" ht="15.75" x14ac:dyDescent="0.25">
      <c r="C295" s="108"/>
    </row>
    <row r="296" spans="3:3" ht="15.75" x14ac:dyDescent="0.25">
      <c r="C296" s="107"/>
    </row>
    <row r="297" spans="3:3" ht="15.75" x14ac:dyDescent="0.25">
      <c r="C297" s="108"/>
    </row>
  </sheetData>
  <mergeCells count="1">
    <mergeCell ref="A9:B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33AA-8470-4123-A5F8-7A547592BE6B}">
  <dimension ref="A1:I40"/>
  <sheetViews>
    <sheetView workbookViewId="0"/>
  </sheetViews>
  <sheetFormatPr defaultRowHeight="15" x14ac:dyDescent="0.25"/>
  <cols>
    <col min="1" max="1" width="15" bestFit="1" customWidth="1"/>
    <col min="2" max="2" width="21.42578125" bestFit="1" customWidth="1"/>
    <col min="3" max="3" width="14.5703125" bestFit="1" customWidth="1"/>
    <col min="4" max="4" width="9.5703125" bestFit="1" customWidth="1"/>
    <col min="5" max="5" width="8.42578125" bestFit="1" customWidth="1"/>
    <col min="6" max="6" width="4.5703125" bestFit="1" customWidth="1"/>
    <col min="8" max="8" width="7.42578125" bestFit="1" customWidth="1"/>
    <col min="9" max="9" width="6.5703125" bestFit="1" customWidth="1"/>
  </cols>
  <sheetData>
    <row r="1" spans="1:9" x14ac:dyDescent="0.25">
      <c r="A1" s="42" t="s">
        <v>67</v>
      </c>
      <c r="B1" s="42" t="s">
        <v>68</v>
      </c>
      <c r="C1" s="42" t="s">
        <v>69</v>
      </c>
      <c r="D1" s="42" t="s">
        <v>70</v>
      </c>
      <c r="E1" s="42" t="s">
        <v>71</v>
      </c>
      <c r="F1" s="42" t="s">
        <v>72</v>
      </c>
      <c r="G1" s="42" t="s">
        <v>73</v>
      </c>
      <c r="H1" s="42" t="s">
        <v>74</v>
      </c>
      <c r="I1" s="42" t="s">
        <v>75</v>
      </c>
    </row>
    <row r="2" spans="1:9" x14ac:dyDescent="0.25">
      <c r="A2" s="43">
        <f t="shared" ref="A2:A33" ca="1" si="0">RAND()</f>
        <v>0.80805229824387081</v>
      </c>
      <c r="B2" s="43">
        <f t="shared" ref="B2:B33" si="1">ROW(B1)</f>
        <v>1</v>
      </c>
      <c r="C2" s="43">
        <v>18</v>
      </c>
      <c r="D2" s="43">
        <v>2</v>
      </c>
      <c r="E2" s="8">
        <v>1</v>
      </c>
      <c r="F2" s="8">
        <v>-1</v>
      </c>
      <c r="G2" s="8">
        <v>-1</v>
      </c>
      <c r="H2" s="8">
        <v>-1</v>
      </c>
      <c r="I2" s="44">
        <v>2.3180000000000001</v>
      </c>
    </row>
    <row r="3" spans="1:9" x14ac:dyDescent="0.25">
      <c r="A3" s="43">
        <f t="shared" ca="1" si="0"/>
        <v>0.13341989598595716</v>
      </c>
      <c r="B3" s="43">
        <f t="shared" si="1"/>
        <v>2</v>
      </c>
      <c r="C3" s="43">
        <v>3</v>
      </c>
      <c r="D3" s="43">
        <v>1</v>
      </c>
      <c r="E3" s="8">
        <v>-1</v>
      </c>
      <c r="F3" s="8">
        <v>1</v>
      </c>
      <c r="G3" s="8">
        <v>-1</v>
      </c>
      <c r="H3" s="8">
        <v>-1</v>
      </c>
      <c r="I3" s="44">
        <v>2.1440000000000001</v>
      </c>
    </row>
    <row r="4" spans="1:9" x14ac:dyDescent="0.25">
      <c r="A4" s="43">
        <f t="shared" ca="1" si="0"/>
        <v>0.26664452415958273</v>
      </c>
      <c r="B4" s="43">
        <f t="shared" si="1"/>
        <v>3</v>
      </c>
      <c r="C4" s="43">
        <v>31</v>
      </c>
      <c r="D4" s="43">
        <v>2</v>
      </c>
      <c r="E4" s="8">
        <v>-1</v>
      </c>
      <c r="F4" s="8">
        <v>1</v>
      </c>
      <c r="G4" s="8">
        <v>1</v>
      </c>
      <c r="H4" s="8">
        <v>1</v>
      </c>
      <c r="I4" s="44">
        <v>1.9239999999999999</v>
      </c>
    </row>
    <row r="5" spans="1:9" x14ac:dyDescent="0.25">
      <c r="A5" s="43">
        <f t="shared" ca="1" si="0"/>
        <v>0.60118534413639702</v>
      </c>
      <c r="B5" s="43">
        <f t="shared" si="1"/>
        <v>4</v>
      </c>
      <c r="C5" s="43">
        <v>32</v>
      </c>
      <c r="D5" s="43">
        <v>2</v>
      </c>
      <c r="E5" s="8">
        <v>1</v>
      </c>
      <c r="F5" s="8">
        <v>1</v>
      </c>
      <c r="G5" s="8">
        <v>1</v>
      </c>
      <c r="H5" s="8">
        <v>1</v>
      </c>
      <c r="I5" s="44">
        <v>1.9039999999999999</v>
      </c>
    </row>
    <row r="6" spans="1:9" x14ac:dyDescent="0.25">
      <c r="A6" s="43">
        <f t="shared" ca="1" si="0"/>
        <v>0.27964724973029742</v>
      </c>
      <c r="B6" s="43">
        <f t="shared" si="1"/>
        <v>5</v>
      </c>
      <c r="C6" s="43">
        <v>11</v>
      </c>
      <c r="D6" s="43">
        <v>1</v>
      </c>
      <c r="E6" s="8">
        <v>-1</v>
      </c>
      <c r="F6" s="8">
        <v>1</v>
      </c>
      <c r="G6" s="8">
        <v>-1</v>
      </c>
      <c r="H6" s="8">
        <v>1</v>
      </c>
      <c r="I6" s="44">
        <v>2.0819999999999999</v>
      </c>
    </row>
    <row r="7" spans="1:9" x14ac:dyDescent="0.25">
      <c r="A7" s="43">
        <f t="shared" ca="1" si="0"/>
        <v>0.27200404683545953</v>
      </c>
      <c r="B7" s="43">
        <f t="shared" si="1"/>
        <v>6</v>
      </c>
      <c r="C7" s="43">
        <v>19</v>
      </c>
      <c r="D7" s="43">
        <v>2</v>
      </c>
      <c r="E7" s="8">
        <v>-1</v>
      </c>
      <c r="F7" s="8">
        <v>1</v>
      </c>
      <c r="G7" s="8">
        <v>-1</v>
      </c>
      <c r="H7" s="8">
        <v>-1</v>
      </c>
      <c r="I7" s="44">
        <v>2.11</v>
      </c>
    </row>
    <row r="8" spans="1:9" x14ac:dyDescent="0.25">
      <c r="A8" s="43">
        <f t="shared" ca="1" si="0"/>
        <v>0.63866098527310078</v>
      </c>
      <c r="B8" s="43">
        <f t="shared" si="1"/>
        <v>7</v>
      </c>
      <c r="C8" s="43">
        <v>10</v>
      </c>
      <c r="D8" s="43">
        <v>1</v>
      </c>
      <c r="E8" s="8">
        <v>1</v>
      </c>
      <c r="F8" s="8">
        <v>-1</v>
      </c>
      <c r="G8" s="8">
        <v>-1</v>
      </c>
      <c r="H8" s="8">
        <v>1</v>
      </c>
      <c r="I8" s="44">
        <v>2.1520000000000001</v>
      </c>
    </row>
    <row r="9" spans="1:9" x14ac:dyDescent="0.25">
      <c r="A9" s="43">
        <f t="shared" ca="1" si="0"/>
        <v>0.20174199461298481</v>
      </c>
      <c r="B9" s="43">
        <f t="shared" si="1"/>
        <v>8</v>
      </c>
      <c r="C9" s="43">
        <v>16</v>
      </c>
      <c r="D9" s="43">
        <v>1</v>
      </c>
      <c r="E9" s="8">
        <v>1</v>
      </c>
      <c r="F9" s="8">
        <v>1</v>
      </c>
      <c r="G9" s="8">
        <v>1</v>
      </c>
      <c r="H9" s="8">
        <v>1</v>
      </c>
      <c r="I9" s="44">
        <v>1.994</v>
      </c>
    </row>
    <row r="10" spans="1:9" x14ac:dyDescent="0.25">
      <c r="A10" s="43">
        <f t="shared" ca="1" si="0"/>
        <v>0.23869486367090831</v>
      </c>
      <c r="B10" s="43">
        <f t="shared" si="1"/>
        <v>9</v>
      </c>
      <c r="C10" s="43">
        <v>7</v>
      </c>
      <c r="D10" s="43">
        <v>1</v>
      </c>
      <c r="E10" s="8">
        <v>-1</v>
      </c>
      <c r="F10" s="8">
        <v>1</v>
      </c>
      <c r="G10" s="8">
        <v>1</v>
      </c>
      <c r="H10" s="8">
        <v>-1</v>
      </c>
      <c r="I10" s="44">
        <v>1.9530000000000001</v>
      </c>
    </row>
    <row r="11" spans="1:9" x14ac:dyDescent="0.25">
      <c r="A11" s="43">
        <f t="shared" ca="1" si="0"/>
        <v>4.5082729929787013E-2</v>
      </c>
      <c r="B11" s="43">
        <f t="shared" si="1"/>
        <v>10</v>
      </c>
      <c r="C11" s="43">
        <v>27</v>
      </c>
      <c r="D11" s="43">
        <v>2</v>
      </c>
      <c r="E11" s="8">
        <v>-1</v>
      </c>
      <c r="F11" s="8">
        <v>1</v>
      </c>
      <c r="G11" s="8">
        <v>-1</v>
      </c>
      <c r="H11" s="8">
        <v>1</v>
      </c>
      <c r="I11" s="44">
        <v>2.1669999999999998</v>
      </c>
    </row>
    <row r="12" spans="1:9" x14ac:dyDescent="0.25">
      <c r="A12" s="43">
        <f t="shared" ca="1" si="0"/>
        <v>0.12343727021116524</v>
      </c>
      <c r="B12" s="43">
        <f t="shared" si="1"/>
        <v>11</v>
      </c>
      <c r="C12" s="43">
        <v>2</v>
      </c>
      <c r="D12" s="43">
        <v>1</v>
      </c>
      <c r="E12" s="8">
        <v>1</v>
      </c>
      <c r="F12" s="8">
        <v>-1</v>
      </c>
      <c r="G12" s="8">
        <v>-1</v>
      </c>
      <c r="H12" s="8">
        <v>-1</v>
      </c>
      <c r="I12" s="44">
        <v>2.3140000000000001</v>
      </c>
    </row>
    <row r="13" spans="1:9" x14ac:dyDescent="0.25">
      <c r="A13" s="43">
        <f t="shared" ca="1" si="0"/>
        <v>0.69655192989269532</v>
      </c>
      <c r="B13" s="43">
        <f t="shared" si="1"/>
        <v>12</v>
      </c>
      <c r="C13" s="43">
        <v>25</v>
      </c>
      <c r="D13" s="43">
        <v>2</v>
      </c>
      <c r="E13" s="8">
        <v>-1</v>
      </c>
      <c r="F13" s="8">
        <v>-1</v>
      </c>
      <c r="G13" s="8">
        <v>-1</v>
      </c>
      <c r="H13" s="8">
        <v>1</v>
      </c>
      <c r="I13" s="44">
        <v>2.1339999999999999</v>
      </c>
    </row>
    <row r="14" spans="1:9" x14ac:dyDescent="0.25">
      <c r="A14" s="43">
        <f t="shared" ca="1" si="0"/>
        <v>0.65884943757311554</v>
      </c>
      <c r="B14" s="43">
        <f t="shared" si="1"/>
        <v>13</v>
      </c>
      <c r="C14" s="43">
        <v>22</v>
      </c>
      <c r="D14" s="43">
        <v>2</v>
      </c>
      <c r="E14" s="8">
        <v>1</v>
      </c>
      <c r="F14" s="8">
        <v>-1</v>
      </c>
      <c r="G14" s="8">
        <v>1</v>
      </c>
      <c r="H14" s="8">
        <v>-1</v>
      </c>
      <c r="I14" s="44">
        <v>2.1920000000000002</v>
      </c>
    </row>
    <row r="15" spans="1:9" x14ac:dyDescent="0.25">
      <c r="A15" s="43">
        <f t="shared" ca="1" si="0"/>
        <v>0.40644839594137361</v>
      </c>
      <c r="B15" s="43">
        <f t="shared" si="1"/>
        <v>14</v>
      </c>
      <c r="C15" s="43">
        <v>29</v>
      </c>
      <c r="D15" s="43">
        <v>2</v>
      </c>
      <c r="E15" s="8">
        <v>-1</v>
      </c>
      <c r="F15" s="8">
        <v>-1</v>
      </c>
      <c r="G15" s="8">
        <v>1</v>
      </c>
      <c r="H15" s="8">
        <v>1</v>
      </c>
      <c r="I15" s="44">
        <v>1.9930000000000001</v>
      </c>
    </row>
    <row r="16" spans="1:9" x14ac:dyDescent="0.25">
      <c r="A16" s="43">
        <f t="shared" ca="1" si="0"/>
        <v>0.45648905844694221</v>
      </c>
      <c r="B16" s="43">
        <f t="shared" si="1"/>
        <v>15</v>
      </c>
      <c r="C16" s="43">
        <v>1</v>
      </c>
      <c r="D16" s="43">
        <v>1</v>
      </c>
      <c r="E16" s="8">
        <v>-1</v>
      </c>
      <c r="F16" s="8">
        <v>-1</v>
      </c>
      <c r="G16" s="8">
        <v>-1</v>
      </c>
      <c r="H16" s="8">
        <v>-1</v>
      </c>
      <c r="I16" s="44">
        <v>2.2330000000000001</v>
      </c>
    </row>
    <row r="17" spans="1:9" x14ac:dyDescent="0.25">
      <c r="A17" s="43">
        <f t="shared" ca="1" si="0"/>
        <v>0.71541507738253685</v>
      </c>
      <c r="B17" s="43">
        <f t="shared" si="1"/>
        <v>16</v>
      </c>
      <c r="C17" s="43">
        <v>26</v>
      </c>
      <c r="D17" s="43">
        <v>2</v>
      </c>
      <c r="E17" s="8">
        <v>1</v>
      </c>
      <c r="F17" s="8">
        <v>-1</v>
      </c>
      <c r="G17" s="8">
        <v>-1</v>
      </c>
      <c r="H17" s="8">
        <v>1</v>
      </c>
      <c r="I17" s="44">
        <v>2.1509999999999998</v>
      </c>
    </row>
    <row r="18" spans="1:9" x14ac:dyDescent="0.25">
      <c r="A18" s="43">
        <f t="shared" ca="1" si="0"/>
        <v>0.28951738243485947</v>
      </c>
      <c r="B18" s="43">
        <f t="shared" si="1"/>
        <v>17</v>
      </c>
      <c r="C18" s="43">
        <v>30</v>
      </c>
      <c r="D18" s="43">
        <v>2</v>
      </c>
      <c r="E18" s="8">
        <v>1</v>
      </c>
      <c r="F18" s="8">
        <v>-1</v>
      </c>
      <c r="G18" s="8">
        <v>1</v>
      </c>
      <c r="H18" s="8">
        <v>1</v>
      </c>
      <c r="I18" s="44">
        <v>1.9850000000000001</v>
      </c>
    </row>
    <row r="19" spans="1:9" x14ac:dyDescent="0.25">
      <c r="A19" s="43">
        <f t="shared" ca="1" si="0"/>
        <v>0.90728933238758824</v>
      </c>
      <c r="B19" s="43">
        <f t="shared" si="1"/>
        <v>18</v>
      </c>
      <c r="C19" s="43">
        <v>9</v>
      </c>
      <c r="D19" s="43">
        <v>1</v>
      </c>
      <c r="E19" s="8">
        <v>-1</v>
      </c>
      <c r="F19" s="8">
        <v>-1</v>
      </c>
      <c r="G19" s="8">
        <v>-1</v>
      </c>
      <c r="H19" s="8">
        <v>1</v>
      </c>
      <c r="I19" s="44">
        <v>2.17</v>
      </c>
    </row>
    <row r="20" spans="1:9" x14ac:dyDescent="0.25">
      <c r="A20" s="43">
        <f t="shared" ca="1" si="0"/>
        <v>0.42764732765657576</v>
      </c>
      <c r="B20" s="43">
        <f t="shared" si="1"/>
        <v>19</v>
      </c>
      <c r="C20" s="43">
        <v>23</v>
      </c>
      <c r="D20" s="43">
        <v>2</v>
      </c>
      <c r="E20" s="8">
        <v>-1</v>
      </c>
      <c r="F20" s="8">
        <v>1</v>
      </c>
      <c r="G20" s="8">
        <v>1</v>
      </c>
      <c r="H20" s="8">
        <v>-1</v>
      </c>
      <c r="I20" s="44">
        <v>1.917</v>
      </c>
    </row>
    <row r="21" spans="1:9" x14ac:dyDescent="0.25">
      <c r="A21" s="43">
        <f t="shared" ca="1" si="0"/>
        <v>0.65108419598237377</v>
      </c>
      <c r="B21" s="43">
        <f t="shared" si="1"/>
        <v>20</v>
      </c>
      <c r="C21" s="43">
        <v>17</v>
      </c>
      <c r="D21" s="43">
        <v>2</v>
      </c>
      <c r="E21" s="8">
        <v>-1</v>
      </c>
      <c r="F21" s="8">
        <v>-1</v>
      </c>
      <c r="G21" s="8">
        <v>-1</v>
      </c>
      <c r="H21" s="8">
        <v>-1</v>
      </c>
      <c r="I21" s="44">
        <v>2.3420000000000001</v>
      </c>
    </row>
    <row r="22" spans="1:9" x14ac:dyDescent="0.25">
      <c r="A22" s="43">
        <f t="shared" ca="1" si="0"/>
        <v>0.99348244859843349</v>
      </c>
      <c r="B22" s="43">
        <f t="shared" si="1"/>
        <v>21</v>
      </c>
      <c r="C22" s="43">
        <v>6</v>
      </c>
      <c r="D22" s="43">
        <v>1</v>
      </c>
      <c r="E22" s="8">
        <v>1</v>
      </c>
      <c r="F22" s="8">
        <v>-1</v>
      </c>
      <c r="G22" s="8">
        <v>1</v>
      </c>
      <c r="H22" s="8">
        <v>-1</v>
      </c>
      <c r="I22" s="44">
        <v>2.1890000000000001</v>
      </c>
    </row>
    <row r="23" spans="1:9" x14ac:dyDescent="0.25">
      <c r="A23" s="43">
        <f t="shared" ca="1" si="0"/>
        <v>0.74730301205580352</v>
      </c>
      <c r="B23" s="43">
        <f t="shared" si="1"/>
        <v>22</v>
      </c>
      <c r="C23" s="43">
        <v>21</v>
      </c>
      <c r="D23" s="43">
        <v>2</v>
      </c>
      <c r="E23" s="8">
        <v>-1</v>
      </c>
      <c r="F23" s="8">
        <v>-1</v>
      </c>
      <c r="G23" s="8">
        <v>1</v>
      </c>
      <c r="H23" s="8">
        <v>-1</v>
      </c>
      <c r="I23" s="44">
        <v>2.371</v>
      </c>
    </row>
    <row r="24" spans="1:9" x14ac:dyDescent="0.25">
      <c r="A24" s="43">
        <f t="shared" ca="1" si="0"/>
        <v>0.96954612320730615</v>
      </c>
      <c r="B24" s="43">
        <f t="shared" si="1"/>
        <v>23</v>
      </c>
      <c r="C24" s="43">
        <v>20</v>
      </c>
      <c r="D24" s="43">
        <v>2</v>
      </c>
      <c r="E24" s="8">
        <v>1</v>
      </c>
      <c r="F24" s="8">
        <v>1</v>
      </c>
      <c r="G24" s="8">
        <v>-1</v>
      </c>
      <c r="H24" s="8">
        <v>-1</v>
      </c>
      <c r="I24" s="44">
        <v>2.1680000000000001</v>
      </c>
    </row>
    <row r="25" spans="1:9" x14ac:dyDescent="0.25">
      <c r="A25" s="43">
        <f t="shared" ca="1" si="0"/>
        <v>7.0458472930113092E-2</v>
      </c>
      <c r="B25" s="43">
        <f t="shared" si="1"/>
        <v>24</v>
      </c>
      <c r="C25" s="43">
        <v>5</v>
      </c>
      <c r="D25" s="43">
        <v>1</v>
      </c>
      <c r="E25" s="8">
        <v>-1</v>
      </c>
      <c r="F25" s="8">
        <v>-1</v>
      </c>
      <c r="G25" s="8">
        <v>1</v>
      </c>
      <c r="H25" s="8">
        <v>-1</v>
      </c>
      <c r="I25" s="44">
        <v>2.1320000000000001</v>
      </c>
    </row>
    <row r="26" spans="1:9" x14ac:dyDescent="0.25">
      <c r="A26" s="43">
        <f t="shared" ca="1" si="0"/>
        <v>0.42197271803877923</v>
      </c>
      <c r="B26" s="43">
        <f t="shared" si="1"/>
        <v>25</v>
      </c>
      <c r="C26" s="43">
        <v>13</v>
      </c>
      <c r="D26" s="43">
        <v>1</v>
      </c>
      <c r="E26" s="8">
        <v>-1</v>
      </c>
      <c r="F26" s="8">
        <v>-1</v>
      </c>
      <c r="G26" s="8">
        <v>1</v>
      </c>
      <c r="H26" s="8">
        <v>1</v>
      </c>
      <c r="I26" s="44">
        <v>1.9279999999999999</v>
      </c>
    </row>
    <row r="27" spans="1:9" x14ac:dyDescent="0.25">
      <c r="A27" s="43">
        <f t="shared" ca="1" si="0"/>
        <v>0.96075382302203793</v>
      </c>
      <c r="B27" s="43">
        <f t="shared" si="1"/>
        <v>26</v>
      </c>
      <c r="C27" s="43">
        <v>15</v>
      </c>
      <c r="D27" s="43">
        <v>1</v>
      </c>
      <c r="E27" s="8">
        <v>-1</v>
      </c>
      <c r="F27" s="8">
        <v>1</v>
      </c>
      <c r="G27" s="8">
        <v>1</v>
      </c>
      <c r="H27" s="8">
        <v>1</v>
      </c>
      <c r="I27" s="44">
        <v>1.9610000000000001</v>
      </c>
    </row>
    <row r="28" spans="1:9" x14ac:dyDescent="0.25">
      <c r="A28" s="43">
        <f t="shared" ca="1" si="0"/>
        <v>0.89802812980916658</v>
      </c>
      <c r="B28" s="43">
        <f t="shared" si="1"/>
        <v>27</v>
      </c>
      <c r="C28" s="43">
        <v>8</v>
      </c>
      <c r="D28" s="43">
        <v>1</v>
      </c>
      <c r="E28" s="8">
        <v>1</v>
      </c>
      <c r="F28" s="8">
        <v>1</v>
      </c>
      <c r="G28" s="8">
        <v>1</v>
      </c>
      <c r="H28" s="8">
        <v>-1</v>
      </c>
      <c r="I28" s="44">
        <v>1.9890000000000001</v>
      </c>
    </row>
    <row r="29" spans="1:9" x14ac:dyDescent="0.25">
      <c r="A29" s="43">
        <f t="shared" ca="1" si="0"/>
        <v>0.94200678633169566</v>
      </c>
      <c r="B29" s="43">
        <f t="shared" si="1"/>
        <v>28</v>
      </c>
      <c r="C29" s="43">
        <v>28</v>
      </c>
      <c r="D29" s="43">
        <v>2</v>
      </c>
      <c r="E29" s="8">
        <v>1</v>
      </c>
      <c r="F29" s="8">
        <v>1</v>
      </c>
      <c r="G29" s="8">
        <v>-1</v>
      </c>
      <c r="H29" s="8">
        <v>1</v>
      </c>
      <c r="I29" s="44">
        <v>2.177</v>
      </c>
    </row>
    <row r="30" spans="1:9" x14ac:dyDescent="0.25">
      <c r="A30" s="43">
        <f t="shared" ca="1" si="0"/>
        <v>0.93156000387335647</v>
      </c>
      <c r="B30" s="43">
        <f t="shared" si="1"/>
        <v>29</v>
      </c>
      <c r="C30" s="43">
        <v>12</v>
      </c>
      <c r="D30" s="43">
        <v>1</v>
      </c>
      <c r="E30" s="8">
        <v>1</v>
      </c>
      <c r="F30" s="8">
        <v>1</v>
      </c>
      <c r="G30" s="8">
        <v>-1</v>
      </c>
      <c r="H30" s="8">
        <v>1</v>
      </c>
      <c r="I30" s="44">
        <v>2.1709999999999998</v>
      </c>
    </row>
    <row r="31" spans="1:9" x14ac:dyDescent="0.25">
      <c r="A31" s="43">
        <f t="shared" ca="1" si="0"/>
        <v>0.42287791865305968</v>
      </c>
      <c r="B31" s="43">
        <f t="shared" si="1"/>
        <v>30</v>
      </c>
      <c r="C31" s="43">
        <v>4</v>
      </c>
      <c r="D31" s="43">
        <v>1</v>
      </c>
      <c r="E31" s="8">
        <v>1</v>
      </c>
      <c r="F31" s="8">
        <v>1</v>
      </c>
      <c r="G31" s="8">
        <v>-1</v>
      </c>
      <c r="H31" s="8">
        <v>-1</v>
      </c>
      <c r="I31" s="44">
        <v>2.16</v>
      </c>
    </row>
    <row r="32" spans="1:9" x14ac:dyDescent="0.25">
      <c r="A32" s="43">
        <f t="shared" ca="1" si="0"/>
        <v>0.8223877267747689</v>
      </c>
      <c r="B32" s="43">
        <f t="shared" si="1"/>
        <v>31</v>
      </c>
      <c r="C32" s="43">
        <v>24</v>
      </c>
      <c r="D32" s="43">
        <v>2</v>
      </c>
      <c r="E32" s="8">
        <v>1</v>
      </c>
      <c r="F32" s="8">
        <v>1</v>
      </c>
      <c r="G32" s="8">
        <v>1</v>
      </c>
      <c r="H32" s="8">
        <v>-1</v>
      </c>
      <c r="I32" s="44">
        <v>1.903</v>
      </c>
    </row>
    <row r="33" spans="1:9" x14ac:dyDescent="0.25">
      <c r="A33" s="43">
        <f t="shared" ca="1" si="0"/>
        <v>0.14475410350719264</v>
      </c>
      <c r="B33" s="43">
        <f t="shared" si="1"/>
        <v>32</v>
      </c>
      <c r="C33" s="43">
        <v>14</v>
      </c>
      <c r="D33" s="43">
        <v>1</v>
      </c>
      <c r="E33" s="8">
        <v>1</v>
      </c>
      <c r="F33" s="8">
        <v>-1</v>
      </c>
      <c r="G33" s="8">
        <v>1</v>
      </c>
      <c r="H33" s="8">
        <v>1</v>
      </c>
      <c r="I33" s="44">
        <v>1.9930000000000001</v>
      </c>
    </row>
    <row r="35" spans="1:9" x14ac:dyDescent="0.25">
      <c r="A35" s="45" t="s">
        <v>76</v>
      </c>
      <c r="B35" s="45"/>
      <c r="C35" s="45"/>
    </row>
    <row r="36" spans="1:9" x14ac:dyDescent="0.25">
      <c r="A36" s="46"/>
      <c r="B36" s="42">
        <v>-1</v>
      </c>
      <c r="C36" s="42">
        <v>1</v>
      </c>
    </row>
    <row r="37" spans="1:9" x14ac:dyDescent="0.25">
      <c r="A37" s="42" t="s">
        <v>71</v>
      </c>
      <c r="B37" s="8">
        <v>8000</v>
      </c>
      <c r="C37" s="8">
        <v>10000</v>
      </c>
    </row>
    <row r="38" spans="1:9" x14ac:dyDescent="0.25">
      <c r="A38" s="42" t="s">
        <v>72</v>
      </c>
      <c r="B38" s="8">
        <v>2</v>
      </c>
      <c r="C38" s="8">
        <v>2.8</v>
      </c>
    </row>
    <row r="39" spans="1:9" x14ac:dyDescent="0.25">
      <c r="A39" s="42" t="s">
        <v>73</v>
      </c>
      <c r="B39" s="8">
        <v>370</v>
      </c>
      <c r="C39" s="8">
        <v>450</v>
      </c>
    </row>
    <row r="40" spans="1:9" x14ac:dyDescent="0.25">
      <c r="A40" s="42" t="s">
        <v>74</v>
      </c>
      <c r="B40" s="8" t="s">
        <v>39</v>
      </c>
      <c r="C40" s="8" t="s">
        <v>40</v>
      </c>
    </row>
  </sheetData>
  <mergeCells count="1">
    <mergeCell ref="A35:C3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82F0-DD07-4878-88A8-B9196222C3C6}">
  <dimension ref="A1:AG45"/>
  <sheetViews>
    <sheetView topLeftCell="A11" workbookViewId="0">
      <selection activeCell="AB34" sqref="AB34"/>
    </sheetView>
  </sheetViews>
  <sheetFormatPr defaultRowHeight="15" x14ac:dyDescent="0.25"/>
  <cols>
    <col min="1" max="1" width="17.140625" customWidth="1"/>
    <col min="8" max="8" width="27" bestFit="1" customWidth="1"/>
    <col min="9" max="9" width="14.7109375" bestFit="1" customWidth="1"/>
    <col min="10" max="10" width="26.85546875" bestFit="1" customWidth="1"/>
    <col min="11" max="11" width="14.7109375" bestFit="1" customWidth="1"/>
    <col min="12" max="17" width="5" bestFit="1" customWidth="1"/>
    <col min="18" max="19" width="4" bestFit="1" customWidth="1"/>
    <col min="20" max="20" width="5" bestFit="1" customWidth="1"/>
    <col min="21" max="21" width="3.28515625" bestFit="1" customWidth="1"/>
    <col min="22" max="22" width="3.140625" bestFit="1" customWidth="1"/>
    <col min="23" max="23" width="3.28515625" bestFit="1" customWidth="1"/>
    <col min="24" max="24" width="4" bestFit="1" customWidth="1"/>
    <col min="25" max="25" width="3.28515625" bestFit="1" customWidth="1"/>
    <col min="26" max="26" width="4" bestFit="1" customWidth="1"/>
    <col min="27" max="27" width="3.28515625" bestFit="1" customWidth="1"/>
    <col min="28" max="28" width="3.140625" bestFit="1" customWidth="1"/>
    <col min="29" max="29" width="3.28515625" bestFit="1" customWidth="1"/>
    <col min="30" max="30" width="4" bestFit="1" customWidth="1"/>
    <col min="31" max="31" width="3.28515625" bestFit="1" customWidth="1"/>
    <col min="32" max="32" width="3.140625" bestFit="1" customWidth="1"/>
    <col min="33" max="33" width="3.28515625" bestFit="1" customWidth="1"/>
  </cols>
  <sheetData>
    <row r="1" spans="1:33" ht="15.75" thickBot="1" x14ac:dyDescent="0.3">
      <c r="A1" t="s">
        <v>62</v>
      </c>
      <c r="B1" t="s">
        <v>12</v>
      </c>
    </row>
    <row r="2" spans="1:33" x14ac:dyDescent="0.25">
      <c r="A2" s="21" t="s">
        <v>60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3"/>
    </row>
    <row r="3" spans="1:33" x14ac:dyDescent="0.25">
      <c r="A3" s="25" t="s">
        <v>13</v>
      </c>
      <c r="B3" s="26"/>
      <c r="C3" s="26"/>
      <c r="D3" s="26"/>
      <c r="E3" s="26"/>
      <c r="F3" s="26"/>
      <c r="G3" s="26"/>
      <c r="H3" s="26"/>
      <c r="I3" s="10"/>
      <c r="J3" s="19" t="s">
        <v>61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4"/>
    </row>
    <row r="4" spans="1:33" x14ac:dyDescent="0.25">
      <c r="A4" s="20" t="s">
        <v>14</v>
      </c>
      <c r="B4" s="19" t="s">
        <v>30</v>
      </c>
      <c r="C4" s="19"/>
      <c r="D4" s="19"/>
      <c r="E4" s="19" t="s">
        <v>34</v>
      </c>
      <c r="F4" s="19"/>
      <c r="G4" s="19"/>
      <c r="H4" s="19"/>
      <c r="I4" s="10"/>
      <c r="J4" s="19" t="s">
        <v>55</v>
      </c>
      <c r="K4" s="19" t="s">
        <v>56</v>
      </c>
      <c r="L4" s="19">
        <v>6.5000000000000002E-2</v>
      </c>
      <c r="M4" s="19"/>
      <c r="N4" s="19">
        <v>0.1</v>
      </c>
      <c r="O4" s="19"/>
      <c r="P4" s="19">
        <v>0.15</v>
      </c>
      <c r="Q4" s="19"/>
      <c r="R4" s="19">
        <v>0.25</v>
      </c>
      <c r="S4" s="19"/>
      <c r="T4" s="19">
        <v>0.4</v>
      </c>
      <c r="U4" s="19"/>
      <c r="V4" s="19">
        <v>0.65</v>
      </c>
      <c r="W4" s="19"/>
      <c r="X4" s="19">
        <v>1</v>
      </c>
      <c r="Y4" s="19"/>
      <c r="Z4" s="19">
        <v>1.5</v>
      </c>
      <c r="AA4" s="19"/>
      <c r="AB4" s="19">
        <v>2.5</v>
      </c>
      <c r="AC4" s="19"/>
      <c r="AD4" s="19">
        <v>4</v>
      </c>
      <c r="AE4" s="19"/>
      <c r="AF4" s="19">
        <v>6.5</v>
      </c>
      <c r="AG4" s="24"/>
    </row>
    <row r="5" spans="1:33" x14ac:dyDescent="0.25">
      <c r="A5" s="20"/>
      <c r="B5" s="9" t="s">
        <v>31</v>
      </c>
      <c r="C5" s="9" t="s">
        <v>32</v>
      </c>
      <c r="D5" s="9" t="s">
        <v>33</v>
      </c>
      <c r="E5" s="9" t="s">
        <v>35</v>
      </c>
      <c r="F5" s="9" t="s">
        <v>36</v>
      </c>
      <c r="G5" s="9" t="s">
        <v>37</v>
      </c>
      <c r="H5" s="9" t="s">
        <v>38</v>
      </c>
      <c r="I5" s="10"/>
      <c r="J5" s="19"/>
      <c r="K5" s="19"/>
      <c r="L5" s="9" t="s">
        <v>57</v>
      </c>
      <c r="M5" s="9" t="s">
        <v>58</v>
      </c>
      <c r="N5" s="9" t="s">
        <v>57</v>
      </c>
      <c r="O5" s="9" t="s">
        <v>58</v>
      </c>
      <c r="P5" s="9" t="s">
        <v>57</v>
      </c>
      <c r="Q5" s="9" t="s">
        <v>58</v>
      </c>
      <c r="R5" s="9" t="s">
        <v>57</v>
      </c>
      <c r="S5" s="9" t="s">
        <v>58</v>
      </c>
      <c r="T5" s="9" t="s">
        <v>57</v>
      </c>
      <c r="U5" s="9" t="s">
        <v>58</v>
      </c>
      <c r="V5" s="9" t="s">
        <v>57</v>
      </c>
      <c r="W5" s="9" t="s">
        <v>58</v>
      </c>
      <c r="X5" s="9" t="s">
        <v>57</v>
      </c>
      <c r="Y5" s="9" t="s">
        <v>58</v>
      </c>
      <c r="Z5" s="9" t="s">
        <v>57</v>
      </c>
      <c r="AA5" s="9" t="s">
        <v>58</v>
      </c>
      <c r="AB5" s="9" t="s">
        <v>57</v>
      </c>
      <c r="AC5" s="9" t="s">
        <v>58</v>
      </c>
      <c r="AD5" s="9" t="s">
        <v>57</v>
      </c>
      <c r="AE5" s="9" t="s">
        <v>58</v>
      </c>
      <c r="AF5" s="9" t="s">
        <v>57</v>
      </c>
      <c r="AG5" s="11" t="s">
        <v>58</v>
      </c>
    </row>
    <row r="6" spans="1:33" x14ac:dyDescent="0.25">
      <c r="A6" s="12" t="s">
        <v>15</v>
      </c>
      <c r="B6" s="8" t="s">
        <v>39</v>
      </c>
      <c r="C6" s="8" t="s">
        <v>39</v>
      </c>
      <c r="D6" s="8" t="s">
        <v>40</v>
      </c>
      <c r="E6" s="8" t="s">
        <v>39</v>
      </c>
      <c r="F6" s="8" t="s">
        <v>39</v>
      </c>
      <c r="G6" s="8" t="s">
        <v>39</v>
      </c>
      <c r="H6" s="8" t="s">
        <v>39</v>
      </c>
      <c r="I6" s="10"/>
      <c r="J6" s="9" t="s">
        <v>39</v>
      </c>
      <c r="K6" s="9">
        <v>2</v>
      </c>
      <c r="L6" s="8" t="s">
        <v>59</v>
      </c>
      <c r="M6" s="8" t="s">
        <v>59</v>
      </c>
      <c r="N6" s="8" t="s">
        <v>59</v>
      </c>
      <c r="O6" s="8" t="s">
        <v>59</v>
      </c>
      <c r="P6" s="8" t="s">
        <v>59</v>
      </c>
      <c r="Q6" s="8" t="s">
        <v>59</v>
      </c>
      <c r="R6" s="8" t="s">
        <v>59</v>
      </c>
      <c r="S6" s="8" t="s">
        <v>59</v>
      </c>
      <c r="T6" s="8" t="s">
        <v>59</v>
      </c>
      <c r="U6" s="8" t="s">
        <v>59</v>
      </c>
      <c r="V6" s="8" t="s">
        <v>59</v>
      </c>
      <c r="W6" s="8" t="s">
        <v>59</v>
      </c>
      <c r="X6" s="8" t="s">
        <v>59</v>
      </c>
      <c r="Y6" s="8" t="s">
        <v>59</v>
      </c>
      <c r="Z6" s="8" t="s">
        <v>59</v>
      </c>
      <c r="AA6" s="8" t="s">
        <v>59</v>
      </c>
      <c r="AB6" s="8" t="s">
        <v>59</v>
      </c>
      <c r="AC6" s="8" t="s">
        <v>59</v>
      </c>
      <c r="AD6" s="8" t="s">
        <v>59</v>
      </c>
      <c r="AE6" s="8" t="s">
        <v>59</v>
      </c>
      <c r="AF6" s="8">
        <v>0</v>
      </c>
      <c r="AG6" s="13">
        <v>1</v>
      </c>
    </row>
    <row r="7" spans="1:33" x14ac:dyDescent="0.25">
      <c r="A7" s="12" t="s">
        <v>16</v>
      </c>
      <c r="B7" s="8" t="s">
        <v>39</v>
      </c>
      <c r="C7" s="8" t="s">
        <v>40</v>
      </c>
      <c r="D7" s="8" t="s">
        <v>41</v>
      </c>
      <c r="E7" s="8" t="s">
        <v>39</v>
      </c>
      <c r="F7" s="8" t="s">
        <v>39</v>
      </c>
      <c r="G7" s="8" t="s">
        <v>39</v>
      </c>
      <c r="H7" s="8" t="s">
        <v>39</v>
      </c>
      <c r="I7" s="10"/>
      <c r="J7" s="9" t="s">
        <v>40</v>
      </c>
      <c r="K7" s="9">
        <v>3</v>
      </c>
      <c r="L7" s="8" t="s">
        <v>59</v>
      </c>
      <c r="M7" s="8" t="s">
        <v>59</v>
      </c>
      <c r="N7" s="8" t="s">
        <v>59</v>
      </c>
      <c r="O7" s="8" t="s">
        <v>59</v>
      </c>
      <c r="P7" s="8" t="s">
        <v>59</v>
      </c>
      <c r="Q7" s="8" t="s">
        <v>59</v>
      </c>
      <c r="R7" s="8" t="s">
        <v>59</v>
      </c>
      <c r="S7" s="8" t="s">
        <v>59</v>
      </c>
      <c r="T7" s="8" t="s">
        <v>59</v>
      </c>
      <c r="U7" s="8" t="s">
        <v>59</v>
      </c>
      <c r="V7" s="8" t="s">
        <v>59</v>
      </c>
      <c r="W7" s="8" t="s">
        <v>59</v>
      </c>
      <c r="X7" s="8" t="s">
        <v>59</v>
      </c>
      <c r="Y7" s="8" t="s">
        <v>59</v>
      </c>
      <c r="Z7" s="8" t="s">
        <v>59</v>
      </c>
      <c r="AA7" s="8" t="s">
        <v>59</v>
      </c>
      <c r="AB7" s="8" t="s">
        <v>59</v>
      </c>
      <c r="AC7" s="8" t="s">
        <v>59</v>
      </c>
      <c r="AD7" s="8">
        <v>0</v>
      </c>
      <c r="AE7" s="8">
        <v>1</v>
      </c>
      <c r="AF7" s="8" t="s">
        <v>59</v>
      </c>
      <c r="AG7" s="13" t="s">
        <v>59</v>
      </c>
    </row>
    <row r="8" spans="1:33" x14ac:dyDescent="0.25">
      <c r="A8" s="12" t="s">
        <v>17</v>
      </c>
      <c r="B8" s="8" t="s">
        <v>40</v>
      </c>
      <c r="C8" s="8" t="s">
        <v>41</v>
      </c>
      <c r="D8" s="8" t="s">
        <v>42</v>
      </c>
      <c r="E8" s="8" t="s">
        <v>39</v>
      </c>
      <c r="F8" s="8" t="s">
        <v>39</v>
      </c>
      <c r="G8" s="8" t="s">
        <v>40</v>
      </c>
      <c r="H8" s="8" t="s">
        <v>40</v>
      </c>
      <c r="I8" s="10"/>
      <c r="J8" s="9" t="s">
        <v>41</v>
      </c>
      <c r="K8" s="9">
        <v>5</v>
      </c>
      <c r="L8" s="8" t="s">
        <v>59</v>
      </c>
      <c r="M8" s="8" t="s">
        <v>59</v>
      </c>
      <c r="N8" s="8" t="s">
        <v>59</v>
      </c>
      <c r="O8" s="8" t="s">
        <v>59</v>
      </c>
      <c r="P8" s="8" t="s">
        <v>59</v>
      </c>
      <c r="Q8" s="8" t="s">
        <v>59</v>
      </c>
      <c r="R8" s="8" t="s">
        <v>59</v>
      </c>
      <c r="S8" s="8" t="s">
        <v>59</v>
      </c>
      <c r="T8" s="8" t="s">
        <v>59</v>
      </c>
      <c r="U8" s="8" t="s">
        <v>59</v>
      </c>
      <c r="V8" s="8" t="s">
        <v>59</v>
      </c>
      <c r="W8" s="8" t="s">
        <v>59</v>
      </c>
      <c r="X8" s="8" t="s">
        <v>59</v>
      </c>
      <c r="Y8" s="8" t="s">
        <v>59</v>
      </c>
      <c r="Z8" s="8" t="s">
        <v>59</v>
      </c>
      <c r="AA8" s="8" t="s">
        <v>59</v>
      </c>
      <c r="AB8" s="8">
        <v>0</v>
      </c>
      <c r="AC8" s="8">
        <v>1</v>
      </c>
      <c r="AD8" s="8" t="s">
        <v>59</v>
      </c>
      <c r="AE8" s="8" t="s">
        <v>59</v>
      </c>
      <c r="AF8" s="8" t="s">
        <v>59</v>
      </c>
      <c r="AG8" s="13" t="s">
        <v>59</v>
      </c>
    </row>
    <row r="9" spans="1:33" x14ac:dyDescent="0.25">
      <c r="A9" s="12" t="s">
        <v>18</v>
      </c>
      <c r="B9" s="8" t="s">
        <v>41</v>
      </c>
      <c r="C9" s="8" t="s">
        <v>42</v>
      </c>
      <c r="D9" s="8" t="s">
        <v>43</v>
      </c>
      <c r="E9" s="8" t="s">
        <v>39</v>
      </c>
      <c r="F9" s="8" t="s">
        <v>40</v>
      </c>
      <c r="G9" s="8" t="s">
        <v>40</v>
      </c>
      <c r="H9" s="8" t="s">
        <v>41</v>
      </c>
      <c r="I9" s="10"/>
      <c r="J9" s="9" t="s">
        <v>42</v>
      </c>
      <c r="K9" s="9">
        <v>8</v>
      </c>
      <c r="L9" s="8" t="s">
        <v>59</v>
      </c>
      <c r="M9" s="8" t="s">
        <v>59</v>
      </c>
      <c r="N9" s="8" t="s">
        <v>59</v>
      </c>
      <c r="O9" s="8" t="s">
        <v>59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 t="s">
        <v>59</v>
      </c>
      <c r="W9" s="8" t="s">
        <v>59</v>
      </c>
      <c r="X9" s="8" t="s">
        <v>59</v>
      </c>
      <c r="Y9" s="8" t="s">
        <v>59</v>
      </c>
      <c r="Z9" s="8">
        <v>0</v>
      </c>
      <c r="AA9" s="8">
        <v>1</v>
      </c>
      <c r="AB9" s="8" t="s">
        <v>59</v>
      </c>
      <c r="AC9" s="8" t="s">
        <v>59</v>
      </c>
      <c r="AD9" s="8" t="s">
        <v>59</v>
      </c>
      <c r="AE9" s="8" t="s">
        <v>59</v>
      </c>
      <c r="AF9" s="8">
        <v>1</v>
      </c>
      <c r="AG9" s="13">
        <v>2</v>
      </c>
    </row>
    <row r="10" spans="1:33" x14ac:dyDescent="0.25">
      <c r="A10" s="12" t="s">
        <v>19</v>
      </c>
      <c r="B10" s="8" t="s">
        <v>41</v>
      </c>
      <c r="C10" s="8" t="s">
        <v>43</v>
      </c>
      <c r="D10" s="8" t="s">
        <v>44</v>
      </c>
      <c r="E10" s="8" t="s">
        <v>40</v>
      </c>
      <c r="F10" s="8" t="s">
        <v>40</v>
      </c>
      <c r="G10" s="8" t="s">
        <v>41</v>
      </c>
      <c r="H10" s="8" t="s">
        <v>41</v>
      </c>
      <c r="I10" s="10"/>
      <c r="J10" s="9" t="s">
        <v>43</v>
      </c>
      <c r="K10" s="9">
        <v>13</v>
      </c>
      <c r="L10" s="8" t="s">
        <v>59</v>
      </c>
      <c r="M10" s="8" t="s">
        <v>59</v>
      </c>
      <c r="N10" s="8" t="s">
        <v>59</v>
      </c>
      <c r="O10" s="8" t="s">
        <v>59</v>
      </c>
      <c r="P10" s="8" t="s">
        <v>59</v>
      </c>
      <c r="Q10" s="8" t="s">
        <v>59</v>
      </c>
      <c r="R10" s="8" t="s">
        <v>59</v>
      </c>
      <c r="S10" s="8" t="s">
        <v>59</v>
      </c>
      <c r="T10" s="8" t="s">
        <v>59</v>
      </c>
      <c r="U10" s="8" t="s">
        <v>59</v>
      </c>
      <c r="V10" s="8" t="s">
        <v>59</v>
      </c>
      <c r="W10" s="8" t="s">
        <v>59</v>
      </c>
      <c r="X10" s="8">
        <v>0</v>
      </c>
      <c r="Y10" s="8">
        <v>1</v>
      </c>
      <c r="Z10" s="8" t="s">
        <v>59</v>
      </c>
      <c r="AA10" s="8" t="s">
        <v>59</v>
      </c>
      <c r="AB10" s="8" t="s">
        <v>59</v>
      </c>
      <c r="AC10" s="8" t="s">
        <v>59</v>
      </c>
      <c r="AD10" s="8">
        <v>1</v>
      </c>
      <c r="AE10" s="8">
        <v>2</v>
      </c>
      <c r="AF10" s="8">
        <v>2</v>
      </c>
      <c r="AG10" s="13">
        <v>3</v>
      </c>
    </row>
    <row r="11" spans="1:33" x14ac:dyDescent="0.25">
      <c r="A11" s="12" t="s">
        <v>20</v>
      </c>
      <c r="B11" s="8" t="s">
        <v>42</v>
      </c>
      <c r="C11" s="8" t="s">
        <v>44</v>
      </c>
      <c r="D11" s="8" t="s">
        <v>45</v>
      </c>
      <c r="E11" s="8" t="s">
        <v>40</v>
      </c>
      <c r="F11" s="8" t="s">
        <v>40</v>
      </c>
      <c r="G11" s="8" t="s">
        <v>41</v>
      </c>
      <c r="H11" s="8" t="s">
        <v>42</v>
      </c>
      <c r="I11" s="10"/>
      <c r="J11" s="9" t="s">
        <v>44</v>
      </c>
      <c r="K11" s="9">
        <v>20</v>
      </c>
      <c r="L11" s="8" t="s">
        <v>59</v>
      </c>
      <c r="M11" s="8" t="s">
        <v>59</v>
      </c>
      <c r="N11" s="8" t="s">
        <v>59</v>
      </c>
      <c r="O11" s="8" t="s">
        <v>59</v>
      </c>
      <c r="P11" s="8" t="s">
        <v>59</v>
      </c>
      <c r="Q11" s="8" t="s">
        <v>59</v>
      </c>
      <c r="R11" s="8" t="s">
        <v>59</v>
      </c>
      <c r="S11" s="8" t="s">
        <v>59</v>
      </c>
      <c r="T11" s="8" t="s">
        <v>59</v>
      </c>
      <c r="U11" s="8" t="s">
        <v>59</v>
      </c>
      <c r="V11" s="8">
        <v>0</v>
      </c>
      <c r="W11" s="8">
        <v>1</v>
      </c>
      <c r="X11" s="8" t="s">
        <v>59</v>
      </c>
      <c r="Y11" s="8" t="s">
        <v>59</v>
      </c>
      <c r="Z11" s="8" t="s">
        <v>59</v>
      </c>
      <c r="AA11" s="8" t="s">
        <v>59</v>
      </c>
      <c r="AB11" s="8">
        <v>1</v>
      </c>
      <c r="AC11" s="8">
        <v>2</v>
      </c>
      <c r="AD11" s="8">
        <v>2</v>
      </c>
      <c r="AE11" s="8">
        <v>3</v>
      </c>
      <c r="AF11" s="8">
        <v>3</v>
      </c>
      <c r="AG11" s="13">
        <v>4</v>
      </c>
    </row>
    <row r="12" spans="1:33" x14ac:dyDescent="0.25">
      <c r="A12" s="12" t="s">
        <v>21</v>
      </c>
      <c r="B12" s="8" t="s">
        <v>43</v>
      </c>
      <c r="C12" s="8" t="s">
        <v>45</v>
      </c>
      <c r="D12" s="8" t="s">
        <v>46</v>
      </c>
      <c r="E12" s="8" t="s">
        <v>40</v>
      </c>
      <c r="F12" s="8" t="s">
        <v>41</v>
      </c>
      <c r="G12" s="8" t="s">
        <v>42</v>
      </c>
      <c r="H12" s="8" t="s">
        <v>43</v>
      </c>
      <c r="I12" s="10"/>
      <c r="J12" s="9" t="s">
        <v>45</v>
      </c>
      <c r="K12" s="9">
        <v>32</v>
      </c>
      <c r="L12" s="8" t="s">
        <v>59</v>
      </c>
      <c r="M12" s="8" t="s">
        <v>59</v>
      </c>
      <c r="N12" s="8" t="s">
        <v>59</v>
      </c>
      <c r="O12" s="8" t="s">
        <v>59</v>
      </c>
      <c r="P12" s="8" t="s">
        <v>59</v>
      </c>
      <c r="Q12" s="8" t="s">
        <v>59</v>
      </c>
      <c r="R12" s="8" t="s">
        <v>59</v>
      </c>
      <c r="S12" s="8" t="s">
        <v>59</v>
      </c>
      <c r="T12" s="8">
        <v>0</v>
      </c>
      <c r="U12" s="8">
        <v>1</v>
      </c>
      <c r="V12" s="8" t="s">
        <v>59</v>
      </c>
      <c r="W12" s="8" t="s">
        <v>59</v>
      </c>
      <c r="X12" s="8" t="s">
        <v>59</v>
      </c>
      <c r="Y12" s="8" t="s">
        <v>59</v>
      </c>
      <c r="Z12" s="8">
        <v>1</v>
      </c>
      <c r="AA12" s="8">
        <v>2</v>
      </c>
      <c r="AB12" s="8">
        <v>2</v>
      </c>
      <c r="AC12" s="8">
        <v>3</v>
      </c>
      <c r="AD12" s="8">
        <v>3</v>
      </c>
      <c r="AE12" s="8">
        <v>4</v>
      </c>
      <c r="AF12" s="8">
        <v>5</v>
      </c>
      <c r="AG12" s="13">
        <v>6</v>
      </c>
    </row>
    <row r="13" spans="1:33" x14ac:dyDescent="0.25">
      <c r="A13" s="12" t="s">
        <v>22</v>
      </c>
      <c r="B13" s="8" t="s">
        <v>44</v>
      </c>
      <c r="C13" s="8" t="s">
        <v>46</v>
      </c>
      <c r="D13" s="8" t="s">
        <v>47</v>
      </c>
      <c r="E13" s="8" t="s">
        <v>40</v>
      </c>
      <c r="F13" s="8" t="s">
        <v>41</v>
      </c>
      <c r="G13" s="8" t="s">
        <v>42</v>
      </c>
      <c r="H13" s="8" t="s">
        <v>43</v>
      </c>
      <c r="I13" s="10"/>
      <c r="J13" s="9" t="s">
        <v>46</v>
      </c>
      <c r="K13" s="9">
        <v>50</v>
      </c>
      <c r="L13" s="8" t="s">
        <v>59</v>
      </c>
      <c r="M13" s="8" t="s">
        <v>59</v>
      </c>
      <c r="N13" s="8" t="s">
        <v>59</v>
      </c>
      <c r="O13" s="8" t="s">
        <v>59</v>
      </c>
      <c r="P13" s="8" t="s">
        <v>59</v>
      </c>
      <c r="Q13" s="8" t="s">
        <v>59</v>
      </c>
      <c r="R13" s="8">
        <v>0</v>
      </c>
      <c r="S13" s="8">
        <v>1</v>
      </c>
      <c r="T13" s="8" t="s">
        <v>59</v>
      </c>
      <c r="U13" s="8" t="s">
        <v>59</v>
      </c>
      <c r="V13" s="8" t="s">
        <v>59</v>
      </c>
      <c r="W13" s="8" t="s">
        <v>59</v>
      </c>
      <c r="X13" s="8">
        <v>1</v>
      </c>
      <c r="Y13" s="8">
        <v>2</v>
      </c>
      <c r="Z13" s="8">
        <v>2</v>
      </c>
      <c r="AA13" s="8">
        <v>3</v>
      </c>
      <c r="AB13" s="8">
        <v>3</v>
      </c>
      <c r="AC13" s="8">
        <v>4</v>
      </c>
      <c r="AD13" s="8">
        <v>5</v>
      </c>
      <c r="AE13" s="8">
        <v>6</v>
      </c>
      <c r="AF13" s="8">
        <v>7</v>
      </c>
      <c r="AG13" s="13">
        <v>8</v>
      </c>
    </row>
    <row r="14" spans="1:33" x14ac:dyDescent="0.25">
      <c r="A14" s="12" t="s">
        <v>23</v>
      </c>
      <c r="B14" s="8" t="s">
        <v>45</v>
      </c>
      <c r="C14" s="8" t="s">
        <v>47</v>
      </c>
      <c r="D14" s="8" t="s">
        <v>48</v>
      </c>
      <c r="E14" s="8" t="s">
        <v>41</v>
      </c>
      <c r="F14" s="8" t="s">
        <v>41</v>
      </c>
      <c r="G14" s="8" t="s">
        <v>43</v>
      </c>
      <c r="H14" s="8" t="s">
        <v>44</v>
      </c>
      <c r="I14" s="10"/>
      <c r="J14" s="9" t="s">
        <v>47</v>
      </c>
      <c r="K14" s="9">
        <v>80</v>
      </c>
      <c r="L14" s="8" t="s">
        <v>59</v>
      </c>
      <c r="M14" s="8" t="s">
        <v>59</v>
      </c>
      <c r="N14" s="8" t="s">
        <v>59</v>
      </c>
      <c r="O14" s="8" t="s">
        <v>59</v>
      </c>
      <c r="P14" s="8">
        <v>0</v>
      </c>
      <c r="Q14" s="8">
        <v>1</v>
      </c>
      <c r="R14" s="8" t="s">
        <v>59</v>
      </c>
      <c r="S14" s="8" t="s">
        <v>59</v>
      </c>
      <c r="T14" s="8" t="s">
        <v>59</v>
      </c>
      <c r="U14" s="8" t="s">
        <v>59</v>
      </c>
      <c r="V14" s="8">
        <v>1</v>
      </c>
      <c r="W14" s="8">
        <v>2</v>
      </c>
      <c r="X14" s="8">
        <v>2</v>
      </c>
      <c r="Y14" s="8">
        <v>3</v>
      </c>
      <c r="Z14" s="8">
        <v>3</v>
      </c>
      <c r="AA14" s="8">
        <v>4</v>
      </c>
      <c r="AB14" s="8">
        <v>5</v>
      </c>
      <c r="AC14" s="8">
        <v>6</v>
      </c>
      <c r="AD14" s="8">
        <v>7</v>
      </c>
      <c r="AE14" s="8">
        <v>8</v>
      </c>
      <c r="AF14" s="8">
        <v>10</v>
      </c>
      <c r="AG14" s="13">
        <v>11</v>
      </c>
    </row>
    <row r="15" spans="1:33" x14ac:dyDescent="0.25">
      <c r="A15" s="12" t="s">
        <v>25</v>
      </c>
      <c r="B15" s="8" t="s">
        <v>46</v>
      </c>
      <c r="C15" s="8" t="s">
        <v>48</v>
      </c>
      <c r="D15" s="8" t="s">
        <v>49</v>
      </c>
      <c r="E15" s="8" t="s">
        <v>41</v>
      </c>
      <c r="F15" s="8" t="s">
        <v>42</v>
      </c>
      <c r="G15" s="8" t="s">
        <v>43</v>
      </c>
      <c r="H15" s="8" t="s">
        <v>45</v>
      </c>
      <c r="I15" s="10"/>
      <c r="J15" s="9" t="s">
        <v>48</v>
      </c>
      <c r="K15" s="9">
        <v>125</v>
      </c>
      <c r="L15" s="8" t="s">
        <v>59</v>
      </c>
      <c r="M15" s="8" t="s">
        <v>59</v>
      </c>
      <c r="N15" s="8">
        <v>0</v>
      </c>
      <c r="O15" s="8">
        <v>1</v>
      </c>
      <c r="P15" s="8" t="s">
        <v>59</v>
      </c>
      <c r="Q15" s="8" t="s">
        <v>59</v>
      </c>
      <c r="R15" s="8" t="s">
        <v>59</v>
      </c>
      <c r="S15" s="8" t="s">
        <v>59</v>
      </c>
      <c r="T15" s="8">
        <v>1</v>
      </c>
      <c r="U15" s="8">
        <v>2</v>
      </c>
      <c r="V15" s="8">
        <v>2</v>
      </c>
      <c r="W15" s="8">
        <v>3</v>
      </c>
      <c r="X15" s="8">
        <v>3</v>
      </c>
      <c r="Y15" s="8">
        <v>4</v>
      </c>
      <c r="Z15" s="8">
        <v>5</v>
      </c>
      <c r="AA15" s="8">
        <v>6</v>
      </c>
      <c r="AB15" s="8">
        <v>7</v>
      </c>
      <c r="AC15" s="8">
        <v>8</v>
      </c>
      <c r="AD15" s="8">
        <v>10</v>
      </c>
      <c r="AE15" s="8">
        <v>11</v>
      </c>
      <c r="AF15" s="8">
        <v>14</v>
      </c>
      <c r="AG15" s="13">
        <v>15</v>
      </c>
    </row>
    <row r="16" spans="1:33" x14ac:dyDescent="0.25">
      <c r="A16" s="12" t="s">
        <v>24</v>
      </c>
      <c r="B16" s="8" t="s">
        <v>47</v>
      </c>
      <c r="C16" s="8" t="s">
        <v>49</v>
      </c>
      <c r="D16" s="8" t="s">
        <v>50</v>
      </c>
      <c r="E16" s="8" t="s">
        <v>41</v>
      </c>
      <c r="F16" s="8" t="s">
        <v>42</v>
      </c>
      <c r="G16" s="8" t="s">
        <v>44</v>
      </c>
      <c r="H16" s="8" t="s">
        <v>45</v>
      </c>
      <c r="I16" s="10"/>
      <c r="J16" s="9" t="s">
        <v>49</v>
      </c>
      <c r="K16" s="9">
        <v>200</v>
      </c>
      <c r="L16" s="8">
        <v>0</v>
      </c>
      <c r="M16" s="8">
        <v>1</v>
      </c>
      <c r="N16" s="8" t="s">
        <v>59</v>
      </c>
      <c r="O16" s="8" t="s">
        <v>59</v>
      </c>
      <c r="P16" s="8" t="s">
        <v>59</v>
      </c>
      <c r="Q16" s="8" t="s">
        <v>59</v>
      </c>
      <c r="R16" s="8">
        <v>1</v>
      </c>
      <c r="S16" s="8">
        <v>2</v>
      </c>
      <c r="T16" s="8">
        <v>2</v>
      </c>
      <c r="U16" s="8">
        <v>3</v>
      </c>
      <c r="V16" s="8">
        <v>3</v>
      </c>
      <c r="W16" s="8">
        <v>4</v>
      </c>
      <c r="X16" s="8">
        <v>5</v>
      </c>
      <c r="Y16" s="8">
        <v>6</v>
      </c>
      <c r="Z16" s="8">
        <v>7</v>
      </c>
      <c r="AA16" s="8">
        <v>8</v>
      </c>
      <c r="AB16" s="8">
        <v>10</v>
      </c>
      <c r="AC16" s="8">
        <v>11</v>
      </c>
      <c r="AD16" s="8">
        <v>14</v>
      </c>
      <c r="AE16" s="8">
        <v>15</v>
      </c>
      <c r="AF16" s="8">
        <v>21</v>
      </c>
      <c r="AG16" s="13">
        <v>22</v>
      </c>
    </row>
    <row r="17" spans="1:33" x14ac:dyDescent="0.25">
      <c r="A17" s="12" t="s">
        <v>26</v>
      </c>
      <c r="B17" s="8" t="s">
        <v>48</v>
      </c>
      <c r="C17" s="8" t="s">
        <v>50</v>
      </c>
      <c r="D17" s="8" t="s">
        <v>51</v>
      </c>
      <c r="E17" s="8" t="s">
        <v>41</v>
      </c>
      <c r="F17" s="8" t="s">
        <v>42</v>
      </c>
      <c r="G17" s="8" t="s">
        <v>44</v>
      </c>
      <c r="H17" s="8" t="s">
        <v>46</v>
      </c>
      <c r="I17" s="10"/>
      <c r="J17" s="9" t="s">
        <v>50</v>
      </c>
      <c r="K17" s="9">
        <v>315</v>
      </c>
      <c r="L17" s="8" t="s">
        <v>59</v>
      </c>
      <c r="M17" s="8" t="s">
        <v>59</v>
      </c>
      <c r="N17" s="8" t="s">
        <v>59</v>
      </c>
      <c r="O17" s="8" t="s">
        <v>59</v>
      </c>
      <c r="P17" s="8">
        <v>1</v>
      </c>
      <c r="Q17" s="8">
        <v>2</v>
      </c>
      <c r="R17" s="8">
        <v>2</v>
      </c>
      <c r="S17" s="8">
        <v>3</v>
      </c>
      <c r="T17" s="8">
        <v>3</v>
      </c>
      <c r="U17" s="8">
        <v>4</v>
      </c>
      <c r="V17" s="8">
        <v>5</v>
      </c>
      <c r="W17" s="8">
        <v>6</v>
      </c>
      <c r="X17" s="8">
        <v>7</v>
      </c>
      <c r="Y17" s="8">
        <v>8</v>
      </c>
      <c r="Z17" s="8">
        <v>10</v>
      </c>
      <c r="AA17" s="8">
        <v>11</v>
      </c>
      <c r="AB17" s="8">
        <v>14</v>
      </c>
      <c r="AC17" s="8">
        <v>15</v>
      </c>
      <c r="AD17" s="8">
        <v>21</v>
      </c>
      <c r="AE17" s="8">
        <v>22</v>
      </c>
      <c r="AF17" s="8" t="s">
        <v>59</v>
      </c>
      <c r="AG17" s="13" t="s">
        <v>59</v>
      </c>
    </row>
    <row r="18" spans="1:33" x14ac:dyDescent="0.25">
      <c r="A18" s="12" t="s">
        <v>27</v>
      </c>
      <c r="B18" s="8" t="s">
        <v>49</v>
      </c>
      <c r="C18" s="8" t="s">
        <v>51</v>
      </c>
      <c r="D18" s="8" t="s">
        <v>52</v>
      </c>
      <c r="E18" s="8" t="s">
        <v>42</v>
      </c>
      <c r="F18" s="8" t="s">
        <v>43</v>
      </c>
      <c r="G18" s="8" t="s">
        <v>45</v>
      </c>
      <c r="H18" s="8" t="s">
        <v>47</v>
      </c>
      <c r="I18" s="10"/>
      <c r="J18" s="9" t="s">
        <v>51</v>
      </c>
      <c r="K18" s="9">
        <v>500</v>
      </c>
      <c r="L18" s="8" t="s">
        <v>59</v>
      </c>
      <c r="M18" s="8" t="s">
        <v>59</v>
      </c>
      <c r="N18" s="8">
        <v>1</v>
      </c>
      <c r="O18" s="8">
        <v>2</v>
      </c>
      <c r="P18" s="8">
        <v>2</v>
      </c>
      <c r="Q18" s="8">
        <v>3</v>
      </c>
      <c r="R18" s="8">
        <v>3</v>
      </c>
      <c r="S18" s="8">
        <v>4</v>
      </c>
      <c r="T18" s="8">
        <v>5</v>
      </c>
      <c r="U18" s="8">
        <v>6</v>
      </c>
      <c r="V18" s="8">
        <v>7</v>
      </c>
      <c r="W18" s="8">
        <v>8</v>
      </c>
      <c r="X18" s="8">
        <v>10</v>
      </c>
      <c r="Y18" s="8">
        <v>11</v>
      </c>
      <c r="Z18" s="8">
        <v>14</v>
      </c>
      <c r="AA18" s="8">
        <v>15</v>
      </c>
      <c r="AB18" s="8">
        <v>21</v>
      </c>
      <c r="AC18" s="8">
        <v>22</v>
      </c>
      <c r="AD18" s="8" t="s">
        <v>59</v>
      </c>
      <c r="AE18" s="8" t="s">
        <v>59</v>
      </c>
      <c r="AF18" s="8" t="s">
        <v>59</v>
      </c>
      <c r="AG18" s="13" t="s">
        <v>59</v>
      </c>
    </row>
    <row r="19" spans="1:33" x14ac:dyDescent="0.25">
      <c r="A19" s="12" t="s">
        <v>28</v>
      </c>
      <c r="B19" s="8" t="s">
        <v>50</v>
      </c>
      <c r="C19" s="8" t="s">
        <v>52</v>
      </c>
      <c r="D19" s="8" t="s">
        <v>53</v>
      </c>
      <c r="E19" s="8" t="s">
        <v>42</v>
      </c>
      <c r="F19" s="8" t="s">
        <v>43</v>
      </c>
      <c r="G19" s="8" t="s">
        <v>45</v>
      </c>
      <c r="H19" s="8" t="s">
        <v>47</v>
      </c>
      <c r="I19" s="10"/>
      <c r="J19" s="9" t="s">
        <v>52</v>
      </c>
      <c r="K19" s="9">
        <v>800</v>
      </c>
      <c r="L19" s="8">
        <v>1</v>
      </c>
      <c r="M19" s="8">
        <v>2</v>
      </c>
      <c r="N19" s="8">
        <v>2</v>
      </c>
      <c r="O19" s="8">
        <v>3</v>
      </c>
      <c r="P19" s="8">
        <v>3</v>
      </c>
      <c r="Q19" s="8">
        <v>4</v>
      </c>
      <c r="R19" s="8">
        <v>5</v>
      </c>
      <c r="S19" s="8">
        <v>6</v>
      </c>
      <c r="T19" s="8">
        <v>7</v>
      </c>
      <c r="U19" s="8">
        <v>8</v>
      </c>
      <c r="V19" s="8">
        <v>10</v>
      </c>
      <c r="W19" s="8">
        <v>11</v>
      </c>
      <c r="X19" s="8">
        <v>14</v>
      </c>
      <c r="Y19" s="8">
        <v>15</v>
      </c>
      <c r="Z19" s="8">
        <v>21</v>
      </c>
      <c r="AA19" s="8">
        <v>22</v>
      </c>
      <c r="AB19" s="8" t="s">
        <v>59</v>
      </c>
      <c r="AC19" s="8" t="s">
        <v>59</v>
      </c>
      <c r="AD19" s="8" t="s">
        <v>59</v>
      </c>
      <c r="AE19" s="8" t="s">
        <v>59</v>
      </c>
      <c r="AF19" s="8" t="s">
        <v>59</v>
      </c>
      <c r="AG19" s="13" t="s">
        <v>59</v>
      </c>
    </row>
    <row r="20" spans="1:33" x14ac:dyDescent="0.25">
      <c r="A20" s="12" t="s">
        <v>29</v>
      </c>
      <c r="B20" s="8" t="s">
        <v>51</v>
      </c>
      <c r="C20" s="8" t="s">
        <v>53</v>
      </c>
      <c r="D20" s="8" t="s">
        <v>54</v>
      </c>
      <c r="E20" s="8" t="s">
        <v>42</v>
      </c>
      <c r="F20" s="8" t="s">
        <v>43</v>
      </c>
      <c r="G20" s="8" t="s">
        <v>46</v>
      </c>
      <c r="H20" s="8" t="s">
        <v>48</v>
      </c>
      <c r="I20" s="10"/>
      <c r="J20" s="9" t="s">
        <v>53</v>
      </c>
      <c r="K20" s="9">
        <v>1250</v>
      </c>
      <c r="L20" s="8">
        <v>2</v>
      </c>
      <c r="M20" s="8">
        <v>3</v>
      </c>
      <c r="N20" s="8">
        <v>3</v>
      </c>
      <c r="O20" s="8">
        <v>4</v>
      </c>
      <c r="P20" s="8">
        <v>5</v>
      </c>
      <c r="Q20" s="8">
        <v>6</v>
      </c>
      <c r="R20" s="8">
        <v>7</v>
      </c>
      <c r="S20" s="8">
        <v>8</v>
      </c>
      <c r="T20" s="8">
        <v>10</v>
      </c>
      <c r="U20" s="8">
        <v>11</v>
      </c>
      <c r="V20" s="8">
        <v>14</v>
      </c>
      <c r="W20" s="8">
        <v>15</v>
      </c>
      <c r="X20" s="8">
        <v>21</v>
      </c>
      <c r="Y20" s="8">
        <v>22</v>
      </c>
      <c r="Z20" s="8" t="s">
        <v>59</v>
      </c>
      <c r="AA20" s="8" t="s">
        <v>59</v>
      </c>
      <c r="AB20" s="8" t="s">
        <v>59</v>
      </c>
      <c r="AC20" s="8" t="s">
        <v>59</v>
      </c>
      <c r="AD20" s="8" t="s">
        <v>59</v>
      </c>
      <c r="AE20" s="8" t="s">
        <v>59</v>
      </c>
      <c r="AF20" s="8" t="s">
        <v>59</v>
      </c>
      <c r="AG20" s="13" t="s">
        <v>59</v>
      </c>
    </row>
    <row r="21" spans="1:33" ht="15.75" thickBot="1" x14ac:dyDescent="0.3">
      <c r="A21" s="14"/>
      <c r="B21" s="15"/>
      <c r="C21" s="15"/>
      <c r="D21" s="15"/>
      <c r="E21" s="15"/>
      <c r="F21" s="15"/>
      <c r="G21" s="15"/>
      <c r="H21" s="15"/>
      <c r="I21" s="15"/>
      <c r="J21" s="16" t="s">
        <v>54</v>
      </c>
      <c r="K21" s="16">
        <v>2000</v>
      </c>
      <c r="L21" s="17">
        <v>3</v>
      </c>
      <c r="M21" s="17">
        <v>4</v>
      </c>
      <c r="N21" s="17">
        <v>5</v>
      </c>
      <c r="O21" s="17">
        <v>6</v>
      </c>
      <c r="P21" s="17">
        <v>7</v>
      </c>
      <c r="Q21" s="17">
        <v>8</v>
      </c>
      <c r="R21" s="17">
        <v>10</v>
      </c>
      <c r="S21" s="17">
        <v>11</v>
      </c>
      <c r="T21" s="17">
        <v>14</v>
      </c>
      <c r="U21" s="17">
        <v>15</v>
      </c>
      <c r="V21" s="17">
        <v>21</v>
      </c>
      <c r="W21" s="17">
        <v>22</v>
      </c>
      <c r="X21" s="17" t="s">
        <v>59</v>
      </c>
      <c r="Y21" s="17" t="s">
        <v>59</v>
      </c>
      <c r="Z21" s="17" t="s">
        <v>59</v>
      </c>
      <c r="AA21" s="17" t="s">
        <v>59</v>
      </c>
      <c r="AB21" s="17" t="s">
        <v>59</v>
      </c>
      <c r="AC21" s="17" t="s">
        <v>59</v>
      </c>
      <c r="AD21" s="17" t="s">
        <v>59</v>
      </c>
      <c r="AE21" s="17" t="s">
        <v>59</v>
      </c>
      <c r="AF21" s="17" t="s">
        <v>59</v>
      </c>
      <c r="AG21" s="18" t="s">
        <v>59</v>
      </c>
    </row>
    <row r="24" spans="1:33" x14ac:dyDescent="0.25">
      <c r="A24" t="s">
        <v>63</v>
      </c>
    </row>
    <row r="25" spans="1:33" ht="15.75" thickBot="1" x14ac:dyDescent="0.3"/>
    <row r="26" spans="1:33" x14ac:dyDescent="0.25">
      <c r="A26" s="34" t="s">
        <v>64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/>
    </row>
    <row r="27" spans="1:33" x14ac:dyDescent="0.25">
      <c r="A27" s="20" t="s">
        <v>13</v>
      </c>
      <c r="B27" s="19"/>
      <c r="C27" s="19"/>
      <c r="D27" s="19"/>
      <c r="E27" s="19"/>
      <c r="F27" s="19"/>
      <c r="G27" s="38"/>
      <c r="H27" s="27" t="s">
        <v>61</v>
      </c>
      <c r="I27" s="27"/>
      <c r="J27" s="27"/>
      <c r="K27" s="27"/>
      <c r="L27" s="27"/>
      <c r="M27" s="27"/>
      <c r="N27" s="27"/>
      <c r="O27" s="27"/>
      <c r="P27" s="27"/>
      <c r="Q27" s="32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3" x14ac:dyDescent="0.25">
      <c r="A28" s="20" t="s">
        <v>14</v>
      </c>
      <c r="B28" s="19" t="s">
        <v>30</v>
      </c>
      <c r="C28" s="19"/>
      <c r="D28" s="19"/>
      <c r="E28" s="27" t="s">
        <v>34</v>
      </c>
      <c r="F28" s="27"/>
      <c r="G28" s="38"/>
      <c r="H28" s="19" t="s">
        <v>55</v>
      </c>
      <c r="I28" s="19" t="s">
        <v>56</v>
      </c>
      <c r="J28" s="27">
        <v>0.1</v>
      </c>
      <c r="K28" s="27">
        <v>0.15</v>
      </c>
      <c r="L28" s="27">
        <v>0.25</v>
      </c>
      <c r="M28" s="27">
        <v>0.4</v>
      </c>
      <c r="N28" s="27">
        <v>0.65</v>
      </c>
      <c r="O28" s="27">
        <v>1</v>
      </c>
      <c r="P28" s="27">
        <v>1.5</v>
      </c>
      <c r="Q28" s="32">
        <v>2.5</v>
      </c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3" x14ac:dyDescent="0.25">
      <c r="A29" s="20"/>
      <c r="B29" s="9" t="s">
        <v>31</v>
      </c>
      <c r="C29" s="9" t="s">
        <v>32</v>
      </c>
      <c r="D29" s="9" t="s">
        <v>33</v>
      </c>
      <c r="E29" s="9" t="s">
        <v>37</v>
      </c>
      <c r="F29" s="9" t="s">
        <v>38</v>
      </c>
      <c r="G29" s="39"/>
      <c r="H29" s="19"/>
      <c r="I29" s="19"/>
      <c r="J29" s="9" t="s">
        <v>66</v>
      </c>
      <c r="K29" s="9" t="s">
        <v>66</v>
      </c>
      <c r="L29" s="9" t="s">
        <v>66</v>
      </c>
      <c r="M29" s="9" t="s">
        <v>66</v>
      </c>
      <c r="N29" s="9" t="s">
        <v>66</v>
      </c>
      <c r="O29" s="9" t="s">
        <v>66</v>
      </c>
      <c r="P29" s="9" t="s">
        <v>66</v>
      </c>
      <c r="Q29" s="11" t="s">
        <v>66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3" x14ac:dyDescent="0.25">
      <c r="A30" s="12" t="s">
        <v>15</v>
      </c>
      <c r="B30" s="8" t="s">
        <v>59</v>
      </c>
      <c r="C30" s="8" t="s">
        <v>59</v>
      </c>
      <c r="D30" s="8" t="s">
        <v>41</v>
      </c>
      <c r="E30" s="8" t="s">
        <v>59</v>
      </c>
      <c r="F30" s="8" t="s">
        <v>59</v>
      </c>
      <c r="G30" s="39"/>
      <c r="H30" s="9" t="s">
        <v>40</v>
      </c>
      <c r="I30" s="9">
        <v>3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13">
        <v>1.1200000000000001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3" x14ac:dyDescent="0.25">
      <c r="A31" s="12" t="s">
        <v>16</v>
      </c>
      <c r="B31" s="8" t="s">
        <v>59</v>
      </c>
      <c r="C31" s="8" t="s">
        <v>40</v>
      </c>
      <c r="D31" s="8" t="s">
        <v>42</v>
      </c>
      <c r="E31" s="8" t="s">
        <v>59</v>
      </c>
      <c r="F31" s="8" t="s">
        <v>59</v>
      </c>
      <c r="G31" s="39"/>
      <c r="H31" s="9" t="s">
        <v>41</v>
      </c>
      <c r="I31" s="9">
        <v>4</v>
      </c>
      <c r="J31" s="8" t="s">
        <v>59</v>
      </c>
      <c r="K31" s="8" t="s">
        <v>59</v>
      </c>
      <c r="L31" s="8" t="s">
        <v>59</v>
      </c>
      <c r="M31" s="8" t="s">
        <v>59</v>
      </c>
      <c r="N31" s="8" t="s">
        <v>59</v>
      </c>
      <c r="O31" s="8">
        <v>1.45</v>
      </c>
      <c r="P31" s="8">
        <v>1.34</v>
      </c>
      <c r="Q31" s="13">
        <v>1.17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3" x14ac:dyDescent="0.25">
      <c r="A32" s="12" t="s">
        <v>17</v>
      </c>
      <c r="B32" s="8" t="s">
        <v>40</v>
      </c>
      <c r="C32" s="8" t="s">
        <v>41</v>
      </c>
      <c r="D32" s="8" t="s">
        <v>43</v>
      </c>
      <c r="E32" s="8" t="s">
        <v>59</v>
      </c>
      <c r="F32" s="8" t="s">
        <v>59</v>
      </c>
      <c r="G32" s="39"/>
      <c r="H32" s="9" t="s">
        <v>42</v>
      </c>
      <c r="I32" s="9">
        <v>5</v>
      </c>
      <c r="J32" s="8" t="s">
        <v>59</v>
      </c>
      <c r="K32" s="8" t="s">
        <v>59</v>
      </c>
      <c r="L32" s="8" t="s">
        <v>59</v>
      </c>
      <c r="M32" s="8" t="s">
        <v>59</v>
      </c>
      <c r="N32" s="8">
        <v>1.65</v>
      </c>
      <c r="O32" s="8">
        <v>1.53</v>
      </c>
      <c r="P32" s="8">
        <v>1.4</v>
      </c>
      <c r="Q32" s="13">
        <v>1.24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x14ac:dyDescent="0.25">
      <c r="A33" s="12" t="s">
        <v>18</v>
      </c>
      <c r="B33" s="8" t="s">
        <v>41</v>
      </c>
      <c r="C33" s="8" t="s">
        <v>42</v>
      </c>
      <c r="D33" s="8" t="s">
        <v>44</v>
      </c>
      <c r="E33" s="8" t="s">
        <v>59</v>
      </c>
      <c r="F33" s="8" t="s">
        <v>59</v>
      </c>
      <c r="G33" s="39"/>
      <c r="H33" s="9" t="s">
        <v>43</v>
      </c>
      <c r="I33" s="9">
        <v>7</v>
      </c>
      <c r="J33" s="8" t="s">
        <v>59</v>
      </c>
      <c r="K33" s="8" t="s">
        <v>59</v>
      </c>
      <c r="L33" s="8">
        <v>2</v>
      </c>
      <c r="M33" s="8">
        <v>1.88</v>
      </c>
      <c r="N33" s="8">
        <v>1.75</v>
      </c>
      <c r="O33" s="8">
        <v>1.62</v>
      </c>
      <c r="P33" s="8">
        <v>1.5</v>
      </c>
      <c r="Q33" s="13">
        <v>1.33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x14ac:dyDescent="0.25">
      <c r="A34" s="12" t="s">
        <v>19</v>
      </c>
      <c r="B34" s="8" t="s">
        <v>42</v>
      </c>
      <c r="C34" s="8" t="s">
        <v>43</v>
      </c>
      <c r="D34" s="8" t="s">
        <v>45</v>
      </c>
      <c r="E34" s="8" t="s">
        <v>59</v>
      </c>
      <c r="F34" s="8" t="s">
        <v>40</v>
      </c>
      <c r="G34" s="39"/>
      <c r="H34" s="9" t="s">
        <v>44</v>
      </c>
      <c r="I34" s="9">
        <v>10</v>
      </c>
      <c r="J34" s="8" t="s">
        <v>59</v>
      </c>
      <c r="K34" s="8">
        <v>2.2400000000000002</v>
      </c>
      <c r="L34" s="8">
        <v>2.11</v>
      </c>
      <c r="M34" s="8">
        <v>1.98</v>
      </c>
      <c r="N34" s="8">
        <v>1.84</v>
      </c>
      <c r="O34" s="8">
        <v>1.72</v>
      </c>
      <c r="P34" s="8">
        <v>1.58</v>
      </c>
      <c r="Q34" s="13">
        <v>1.41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x14ac:dyDescent="0.25">
      <c r="A35" s="12" t="s">
        <v>20</v>
      </c>
      <c r="B35" s="8" t="s">
        <v>43</v>
      </c>
      <c r="C35" s="8" t="s">
        <v>44</v>
      </c>
      <c r="D35" s="8" t="s">
        <v>46</v>
      </c>
      <c r="E35" s="8" t="s">
        <v>59</v>
      </c>
      <c r="F35" s="8" t="s">
        <v>41</v>
      </c>
      <c r="G35" s="39"/>
      <c r="H35" s="9" t="s">
        <v>45</v>
      </c>
      <c r="I35" s="9">
        <v>15</v>
      </c>
      <c r="J35" s="8">
        <v>2.42</v>
      </c>
      <c r="K35" s="8">
        <v>2.3199999999999998</v>
      </c>
      <c r="L35" s="8">
        <v>2.2000000000000002</v>
      </c>
      <c r="M35" s="8">
        <v>2.06</v>
      </c>
      <c r="N35" s="8">
        <v>1.91</v>
      </c>
      <c r="O35" s="8">
        <v>1.79</v>
      </c>
      <c r="P35" s="8">
        <v>1.65</v>
      </c>
      <c r="Q35" s="13">
        <v>1.47</v>
      </c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x14ac:dyDescent="0.25">
      <c r="A36" s="12" t="s">
        <v>21</v>
      </c>
      <c r="B36" s="8" t="s">
        <v>44</v>
      </c>
      <c r="C36" s="8" t="s">
        <v>45</v>
      </c>
      <c r="D36" s="8" t="s">
        <v>31</v>
      </c>
      <c r="E36" s="8" t="s">
        <v>40</v>
      </c>
      <c r="F36" s="8" t="s">
        <v>42</v>
      </c>
      <c r="G36" s="39"/>
      <c r="H36" s="9" t="s">
        <v>46</v>
      </c>
      <c r="I36" s="9">
        <v>20</v>
      </c>
      <c r="J36" s="8">
        <v>2.4700000000000002</v>
      </c>
      <c r="K36" s="8">
        <v>2.36</v>
      </c>
      <c r="L36" s="8">
        <v>2.2400000000000002</v>
      </c>
      <c r="M36" s="8">
        <v>2.11</v>
      </c>
      <c r="N36" s="8">
        <v>1.96</v>
      </c>
      <c r="O36" s="8">
        <v>1.82</v>
      </c>
      <c r="P36" s="8">
        <v>1.69</v>
      </c>
      <c r="Q36" s="13">
        <v>1.51</v>
      </c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x14ac:dyDescent="0.25">
      <c r="A37" s="12" t="s">
        <v>22</v>
      </c>
      <c r="B37" s="8" t="s">
        <v>45</v>
      </c>
      <c r="C37" s="8" t="s">
        <v>65</v>
      </c>
      <c r="D37" s="8" t="s">
        <v>47</v>
      </c>
      <c r="E37" s="8" t="s">
        <v>41</v>
      </c>
      <c r="F37" s="8" t="s">
        <v>43</v>
      </c>
      <c r="G37" s="39"/>
      <c r="H37" s="9" t="s">
        <v>31</v>
      </c>
      <c r="I37" s="9">
        <v>25</v>
      </c>
      <c r="J37" s="8">
        <v>2.5</v>
      </c>
      <c r="K37" s="8">
        <v>2.4</v>
      </c>
      <c r="L37" s="8">
        <v>2.2599999999999998</v>
      </c>
      <c r="M37" s="8">
        <v>2.14</v>
      </c>
      <c r="N37" s="8">
        <v>1.98</v>
      </c>
      <c r="O37" s="8">
        <v>1.85</v>
      </c>
      <c r="P37" s="8">
        <v>1.72</v>
      </c>
      <c r="Q37" s="13">
        <v>1.53</v>
      </c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x14ac:dyDescent="0.25">
      <c r="A38" s="12" t="s">
        <v>23</v>
      </c>
      <c r="B38" s="8" t="s">
        <v>46</v>
      </c>
      <c r="C38" s="8" t="s">
        <v>47</v>
      </c>
      <c r="D38" s="8" t="s">
        <v>48</v>
      </c>
      <c r="E38" s="8" t="s">
        <v>42</v>
      </c>
      <c r="F38" s="8" t="s">
        <v>44</v>
      </c>
      <c r="G38" s="39"/>
      <c r="H38" s="9" t="s">
        <v>47</v>
      </c>
      <c r="I38" s="9">
        <v>35</v>
      </c>
      <c r="J38" s="8">
        <v>2.54</v>
      </c>
      <c r="K38" s="8">
        <v>2.4500000000000002</v>
      </c>
      <c r="L38" s="8">
        <v>2.31</v>
      </c>
      <c r="M38" s="8">
        <v>2.1800000000000002</v>
      </c>
      <c r="N38" s="8">
        <v>2.0299999999999998</v>
      </c>
      <c r="O38" s="8">
        <v>1.89</v>
      </c>
      <c r="P38" s="8">
        <v>1.76</v>
      </c>
      <c r="Q38" s="13">
        <v>1.57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x14ac:dyDescent="0.25">
      <c r="A39" s="12" t="s">
        <v>25</v>
      </c>
      <c r="B39" s="8" t="s">
        <v>31</v>
      </c>
      <c r="C39" s="8" t="s">
        <v>48</v>
      </c>
      <c r="D39" s="8" t="s">
        <v>49</v>
      </c>
      <c r="E39" s="8" t="s">
        <v>43</v>
      </c>
      <c r="F39" s="8" t="s">
        <v>45</v>
      </c>
      <c r="G39" s="39"/>
      <c r="H39" s="9" t="s">
        <v>48</v>
      </c>
      <c r="I39" s="9">
        <v>50</v>
      </c>
      <c r="J39" s="8">
        <v>2.6</v>
      </c>
      <c r="K39" s="8">
        <v>2.5</v>
      </c>
      <c r="L39" s="8">
        <v>2.35</v>
      </c>
      <c r="M39" s="8">
        <v>2.2200000000000002</v>
      </c>
      <c r="N39" s="8">
        <v>2.08</v>
      </c>
      <c r="O39" s="8">
        <v>1.93</v>
      </c>
      <c r="P39" s="8">
        <v>1.8</v>
      </c>
      <c r="Q39" s="13">
        <v>1.61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x14ac:dyDescent="0.25">
      <c r="A40" s="12" t="s">
        <v>24</v>
      </c>
      <c r="B40" s="8" t="s">
        <v>47</v>
      </c>
      <c r="C40" s="8" t="s">
        <v>49</v>
      </c>
      <c r="D40" s="8" t="s">
        <v>50</v>
      </c>
      <c r="E40" s="8" t="s">
        <v>44</v>
      </c>
      <c r="F40" s="8" t="s">
        <v>46</v>
      </c>
      <c r="G40" s="39"/>
      <c r="H40" s="9" t="s">
        <v>49</v>
      </c>
      <c r="I40" s="9">
        <v>75</v>
      </c>
      <c r="J40" s="8">
        <v>2.66</v>
      </c>
      <c r="K40" s="8">
        <v>2.5499999999999998</v>
      </c>
      <c r="L40" s="8">
        <v>2.41</v>
      </c>
      <c r="M40" s="8">
        <v>2.27</v>
      </c>
      <c r="N40" s="8">
        <v>2.12</v>
      </c>
      <c r="O40" s="8">
        <v>1.98</v>
      </c>
      <c r="P40" s="8">
        <v>1.84</v>
      </c>
      <c r="Q40" s="13">
        <v>1.65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x14ac:dyDescent="0.25">
      <c r="A41" s="12" t="s">
        <v>26</v>
      </c>
      <c r="B41" s="8" t="s">
        <v>48</v>
      </c>
      <c r="C41" s="8" t="s">
        <v>50</v>
      </c>
      <c r="D41" s="8" t="s">
        <v>51</v>
      </c>
      <c r="E41" s="8" t="s">
        <v>45</v>
      </c>
      <c r="F41" s="8" t="s">
        <v>31</v>
      </c>
      <c r="G41" s="39"/>
      <c r="H41" s="9" t="s">
        <v>50</v>
      </c>
      <c r="I41" s="9">
        <v>100</v>
      </c>
      <c r="J41" s="8">
        <v>2.69</v>
      </c>
      <c r="K41" s="8">
        <v>2.58</v>
      </c>
      <c r="L41" s="8">
        <v>2.4300000000000002</v>
      </c>
      <c r="M41" s="8">
        <v>2.29</v>
      </c>
      <c r="N41" s="8">
        <v>2.14</v>
      </c>
      <c r="O41" s="8">
        <v>2</v>
      </c>
      <c r="P41" s="8">
        <v>1.86</v>
      </c>
      <c r="Q41" s="13">
        <v>1.67</v>
      </c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x14ac:dyDescent="0.25">
      <c r="A42" s="12" t="s">
        <v>27</v>
      </c>
      <c r="B42" s="8" t="s">
        <v>49</v>
      </c>
      <c r="C42" s="8" t="s">
        <v>51</v>
      </c>
      <c r="D42" s="8" t="s">
        <v>52</v>
      </c>
      <c r="E42" s="8" t="s">
        <v>46</v>
      </c>
      <c r="F42" s="8" t="s">
        <v>47</v>
      </c>
      <c r="G42" s="39"/>
      <c r="H42" s="9" t="s">
        <v>51</v>
      </c>
      <c r="I42" s="9">
        <v>150</v>
      </c>
      <c r="J42" s="8">
        <v>2.73</v>
      </c>
      <c r="K42" s="8">
        <v>2.61</v>
      </c>
      <c r="L42" s="8">
        <v>2.4700000000000002</v>
      </c>
      <c r="M42" s="8">
        <v>2.33</v>
      </c>
      <c r="N42" s="8">
        <v>2.1800000000000002</v>
      </c>
      <c r="O42" s="8">
        <v>2.0299999999999998</v>
      </c>
      <c r="P42" s="8">
        <v>1.89</v>
      </c>
      <c r="Q42" s="13">
        <v>1.7</v>
      </c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x14ac:dyDescent="0.25">
      <c r="A43" s="12" t="s">
        <v>28</v>
      </c>
      <c r="B43" s="8" t="s">
        <v>50</v>
      </c>
      <c r="C43" s="8" t="s">
        <v>52</v>
      </c>
      <c r="D43" s="8" t="s">
        <v>59</v>
      </c>
      <c r="E43" s="8" t="s">
        <v>31</v>
      </c>
      <c r="F43" s="8" t="s">
        <v>48</v>
      </c>
      <c r="G43" s="39"/>
      <c r="H43" s="9" t="s">
        <v>52</v>
      </c>
      <c r="I43" s="9">
        <v>200</v>
      </c>
      <c r="J43" s="8">
        <v>2.73</v>
      </c>
      <c r="K43" s="8">
        <v>2.62</v>
      </c>
      <c r="L43" s="8">
        <v>2.4700000000000002</v>
      </c>
      <c r="M43" s="8">
        <v>2.33</v>
      </c>
      <c r="N43" s="8">
        <v>2.1800000000000002</v>
      </c>
      <c r="O43" s="8">
        <v>2.04</v>
      </c>
      <c r="P43" s="8">
        <v>1.89</v>
      </c>
      <c r="Q43" s="13">
        <v>1.7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ht="15.75" thickBot="1" x14ac:dyDescent="0.3">
      <c r="A44" s="37" t="s">
        <v>29</v>
      </c>
      <c r="B44" s="17" t="s">
        <v>51</v>
      </c>
      <c r="C44" s="17" t="s">
        <v>59</v>
      </c>
      <c r="D44" s="17" t="s">
        <v>59</v>
      </c>
      <c r="E44" s="17" t="s">
        <v>47</v>
      </c>
      <c r="F44" s="17" t="s">
        <v>49</v>
      </c>
      <c r="G44" s="15"/>
      <c r="H44" s="40"/>
      <c r="I44" s="40"/>
      <c r="J44" s="15"/>
      <c r="K44" s="15"/>
      <c r="L44" s="15"/>
      <c r="M44" s="15"/>
      <c r="N44" s="15"/>
      <c r="O44" s="15"/>
      <c r="P44" s="15"/>
      <c r="Q44" s="41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x14ac:dyDescent="0.25">
      <c r="H45" s="31"/>
      <c r="I45" s="31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</sheetData>
  <mergeCells count="25">
    <mergeCell ref="A26:Q26"/>
    <mergeCell ref="R4:S4"/>
    <mergeCell ref="T4:U4"/>
    <mergeCell ref="V4:W4"/>
    <mergeCell ref="A28:A29"/>
    <mergeCell ref="B28:D28"/>
    <mergeCell ref="A27:F27"/>
    <mergeCell ref="H28:H29"/>
    <mergeCell ref="I28:I29"/>
    <mergeCell ref="B4:D4"/>
    <mergeCell ref="A4:A5"/>
    <mergeCell ref="E4:H4"/>
    <mergeCell ref="A2:AG2"/>
    <mergeCell ref="J3:AG3"/>
    <mergeCell ref="J4:J5"/>
    <mergeCell ref="K4:K5"/>
    <mergeCell ref="X4:Y4"/>
    <mergeCell ref="Z4:AA4"/>
    <mergeCell ref="AB4:AC4"/>
    <mergeCell ref="AD4:AE4"/>
    <mergeCell ref="AF4:AG4"/>
    <mergeCell ref="A3:H3"/>
    <mergeCell ref="L4:M4"/>
    <mergeCell ref="N4:O4"/>
    <mergeCell ref="P4:Q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SPC proces 1</vt:lpstr>
      <vt:lpstr>SPC proces 2</vt:lpstr>
      <vt:lpstr>SPC proces 3</vt:lpstr>
      <vt:lpstr>Tabulky pro SPC</vt:lpstr>
      <vt:lpstr>Test normality</vt:lpstr>
      <vt:lpstr>DOE</vt:lpstr>
      <vt:lpstr>Tabulky pro přejímky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Hykš</dc:creator>
  <cp:lastModifiedBy>Ondřej Hykš</cp:lastModifiedBy>
  <dcterms:created xsi:type="dcterms:W3CDTF">2022-12-02T15:32:21Z</dcterms:created>
  <dcterms:modified xsi:type="dcterms:W3CDTF">2022-12-05T06:49:34Z</dcterms:modified>
</cp:coreProperties>
</file>